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48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<sst xmlns="http://schemas.openxmlformats.org/spreadsheetml/2006/main" count="763" uniqueCount="176">
  <si>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</si>
  <si>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</si>
  <si>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</si>
  <si>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</si>
  <si>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</si>
  <si>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</si>
  <si>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</si>
  <si>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</si>
  <si>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</si>
  <si>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</si>
  <si>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</si>
  <si>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</si>
  <si>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</si>
  <si>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</si>
  <si>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</si>
  <si>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</si>
  <si>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</si>
  <si>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</si>
  <si>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Итого по подпрограмме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</si>
  <si>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</si>
  <si>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</si>
  <si>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</si>
  <si>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</si>
  <si>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</si>
  <si>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</si>
  <si>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</si>
  <si>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</si>
  <si>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</t>
  </si>
  <si>
    <t xml:space="preserve">Подпрограмма 1 Ремонт автомобильных дорог общего пользования, дворовых территорий, проездов к многоквартирным домам </t>
  </si>
  <si>
    <t>Основное мероприятие 1.1 Повышение надежности и безопасности движения по автомобильным дорогам</t>
  </si>
  <si>
    <t>Мероприятие 1.1.1 Ремонт автомобильных дорог общего пользования местного значения, имеющих приоритетный, социально-значимый характер в границах поселений</t>
  </si>
  <si>
    <t>Мероприятие 1.1.2 Ремонт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</si>
  <si>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>Мероприятие 1.1.3 Ремонт дворовых территорий много-квартирных домов и проездов к дворовым территориям</t>
  </si>
  <si>
    <t>Мероприятие 1.1.4 Ремонт  дорог частного сектора</t>
  </si>
  <si>
    <t>Мероприятие 1.1.5 Разработка комплексной схемы организации дорожного движения</t>
  </si>
  <si>
    <t>Мероприятие 1.1.6 Проведение оценки технического состояния автомобильных дорог</t>
  </si>
  <si>
    <t>Основное мероприятие 1.2 Поддержание состояния автомобильных дорог общего пользования местного значения и искусственных сооружениях на них</t>
  </si>
  <si>
    <t>Мероприятие 1.2.1 Содержание автомобильных дорог общего пользования на территории Бокситогорского городского поселения</t>
  </si>
  <si>
    <t>Мероприятие 1.2.2 Содержание мостов и искусственных сооружений</t>
  </si>
  <si>
    <t>Мероприятие 1.2.3 Приобретение техники по лизингу</t>
  </si>
  <si>
    <t>Подпрограмма 2 Повышение безопасности дорожного движения на территории Бокситогорского гоородсокго поселения</t>
  </si>
  <si>
    <t>Подпрограмма 3 Обеспечение регулярных пассажирских перевозок на территории Бокситоорского городского поселения</t>
  </si>
  <si>
    <t>Основное мероприятие 2.1 Совершенствование организации движения транспорта и пешеходов</t>
  </si>
  <si>
    <t>Мероприятие 2.1.1 Установка дорожных знаков и искусственных дорожных неровностей на территории города Бокситогорска</t>
  </si>
  <si>
    <t>Мероприятие 2.1.2 Нанесение дорожной разметки на автомобильных дорогах общего пользования в городе Бокситогорске</t>
  </si>
  <si>
    <t>Основное мероприятие 3.1 Создание условий по организации транспортного обслуживания населения</t>
  </si>
  <si>
    <t>Мероприятие 3.1.1 Обеспечение работ по осуществлению регулярных перевозок пассажиров и багажа по регулируемым тарифам</t>
  </si>
  <si>
    <t>Мероприятие 1.1.3 Ремонт автомобильных дорог общего пользования местного значения</t>
  </si>
  <si>
    <t>Обеспечение устойчивого функционирования и развития коммунальной инфраструктуры в Бокситогорскм городском поселении</t>
  </si>
  <si>
    <t>Подпрограмма 1 Развитие инженерной инфраструктуры Бокситогорского городского поселения</t>
  </si>
  <si>
    <t>Основное мероприятие 1.1 Проведение технических мероприятий по энергосбережению и повышению энергетической эффективности в системах теплоснабжения, водоснабжения и водоотведения; модернизация оборудования, путем замены на оборудование с более высоким коэффициентом полезного действия</t>
  </si>
  <si>
    <t>Мероприятие 1.1.1 Мероприятия по строительству и реконструкции объектов водоснабжения, водоотведения и очистки сточных вод</t>
  </si>
  <si>
    <t>Мероприятие 1.1.2 Мероприятия, направленные на безаварийную работу объектов водоснабжения и водоотведения</t>
  </si>
  <si>
    <t>Мероприятие 1.1.3 Капитальный ремонт инженерных сетей и оборудования</t>
  </si>
  <si>
    <t>Мероприятие 1.1.4 Актуализация схемы теплоснабжения</t>
  </si>
  <si>
    <t xml:space="preserve">Мероприятие 1.1.5 </t>
  </si>
  <si>
    <t>Основное мероприятие 1.2 Обеспечение безопасности и бесперебойности газоснабжения населения Бокситогорского гродского поселения</t>
  </si>
  <si>
    <t>Основное мероприятие 1.3 Субсидии на возмещение недополученных доходов в связи с оказанием банных услуг</t>
  </si>
  <si>
    <t>Мероприятие 1.3.1 Субсидии на возмещение недополученных доходов в связи с оказанием банных услуг</t>
  </si>
  <si>
    <t>Мероприятие 1.2.1 Техническое обслуживание наружных газопрводных сетей</t>
  </si>
  <si>
    <t>Мероприятие 1.2.2 Актуализация схемы газоснабжения Бокситоорского городского поселения</t>
  </si>
  <si>
    <t>Подпрограмма 2 Энергосбережение и повышение энергетической эффективности Бокситогорского городского поселения</t>
  </si>
  <si>
    <t>Основное мероприятие 2.1 Снижение потребления электрической энергии,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</si>
  <si>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</si>
  <si>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Подпрограмма 3 Организация благоустройства, содержание мест общего пользования и зеленого хозяйства на территории Бокситогорского городского поселения</t>
  </si>
  <si>
    <t>Основное мероприятие 3.1 Организация систематического выполнения работ по содержанию общественных территорий, сбору, вывозу и утилизации твердых бытовых отходов</t>
  </si>
  <si>
    <t>Мероприятие 3.1.1 Сбор и вывоз твердых бытовых отходов с последующей утилизацией на полигоне, благоустройство территорий</t>
  </si>
  <si>
    <t>Основное мероприятие 3.2 Организация уличного освещения</t>
  </si>
  <si>
    <t>Мероприятие 3.2.1 Организация уличного освещения</t>
  </si>
  <si>
    <t>Основное мероприятие 3.3 Выполнение текущих ежегодных мероприятий по благоустройству территории и содержанию зеленого хозяйства в Бокситогорском городском поселении</t>
  </si>
  <si>
    <t>Мероприятие 3.3.1 Озеленение</t>
  </si>
  <si>
    <t>Мероприятие 3.3.2 Мероприяия по праздничному оформлению города, акциям по благоустройству на территории Бокситогорского городского поселения</t>
  </si>
  <si>
    <t>Мероприятие 3.3.3 Субсидии на возмещение затрат по содержанию и ремонту ливневой канализации на территории Бокситогорского городскогоп поселения</t>
  </si>
  <si>
    <t>Мероприятие 3.3.4 Благоустройство территорий частного сектора и сельских населенных пунктов Бокситогорского городского поселения</t>
  </si>
  <si>
    <t>Мероприятие 3.3.5 Содержание мест захоронения и гражданских кладбищ на территории Бокситогорского городского поселения</t>
  </si>
  <si>
    <t>Подпрограмма 4 Обеспечение мероприятий, направленных на развитие территорий Бокситогорского городского поселения</t>
  </si>
  <si>
    <t>Основное мероприятие 4.1 Повышение уровня комплексного обустройства населенных пунктов, расположенных в сельскойместности</t>
  </si>
  <si>
    <t>Мероприятие 4.1.1 Повышение уровня благоустройства на части территорий, являющейся административным центром Бокситогорского городскогоп поселения, в рамках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</si>
  <si>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Мероприятие 4.1.2 Повышение уровня комплексного обустройства населенных пунктов, расположенных в сельской местности Бокситогорского городскогоп поселения, в рамках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</si>
  <si>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Основное мероприятие 4.2 Обеспечение сохранности автомобильных дорог общего пользования местногог значения на территории Бокситогорского городского поселения</t>
  </si>
  <si>
    <t>Мероприятие 4.2.1 Реализация обласного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</si>
  <si>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Обеспечение качественным жильем граждан на территории Бокситогорского городского поселения Бокситогорского муниципального района</t>
  </si>
  <si>
    <t>Подпрограмма 1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 Бокситогорского муниципального района"</t>
  </si>
  <si>
    <t>Основное мероприятие 1.1 Обеспечение жильем граждан, нуждающихся в улучшении жилищных условий, в том числе молодежи</t>
  </si>
  <si>
    <t>Мероприятие 1.1.Обеспечение жильем граждан на основе принципов ипотечного кредитования</t>
  </si>
  <si>
    <t>Подпрограмма 2 Проведение капитального ремонта многоквартирных домов, расположенных на территории  Бокситогорского городского поселения</t>
  </si>
  <si>
    <t>Основное мероприятие 1 Проведение капитального ремонта многоквартирных домов, расположенных на территории Бокситогорского городского поселения</t>
  </si>
  <si>
    <t>Мероприятие 1.1 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</si>
  <si>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Основное мероприятие 2
Установка индивидуальных приборов учета теплоэнергоресурсов в  муниципальном жилищном фонде
</t>
  </si>
  <si>
    <t xml:space="preserve">Мероприятие 2.1 Установка индивидуальных приборов учета теплоэнергоресурсов в  муниципальном жилищном фонде
</t>
  </si>
  <si>
    <t xml:space="preserve">Основное мероприятие 3
Выборочный капитальный ремонт муниципального жилищного фонда Бокситогорского городского поселения
</t>
  </si>
  <si>
    <t xml:space="preserve">Мероприятие 3.1
Проведение выборочного капитального ремонта   жилых помещений муниципального жилищного фонда Бокситогорского городского поселения
</t>
  </si>
  <si>
    <t xml:space="preserve">Основное мероприятие 4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которых проживают инвалиды
</t>
  </si>
  <si>
    <t xml:space="preserve"> Мерприятие 4.1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котором проживает инвалид
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</si>
  <si>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</si>
  <si>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</si>
  <si>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</si>
  <si>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</si>
  <si>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</si>
  <si>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</si>
  <si>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</si>
  <si>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</si>
  <si>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</si>
  <si>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</si>
  <si>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</si>
  <si>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</si>
  <si>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</si>
  <si>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</si>
  <si>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</si>
  <si>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</si>
  <si>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</si>
  <si>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</si>
  <si>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</si>
  <si>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</si>
  <si>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</si>
  <si>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</si>
  <si>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</si>
  <si>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</si>
  <si>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</si>
  <si>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</si>
  <si>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о реализации муниципальных программ Бокситогорского городского поселения Бокситогорского муниципального района</t>
  </si>
  <si>
    <t>Безопасность Бокситогорского городского поселения Бокситогорского муниципальногорайона на 2020-2022 годы</t>
  </si>
  <si>
    <t>Подпрограмма 1 Обеспечение правопорядка и профилактика правонарушений на территории Бокситогорского городского поселения  Бокситогорского</t>
  </si>
  <si>
    <t>Подпрограмма 2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</si>
  <si>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>Основное мероприятие 1.1. Реализация мер по обеспечению общественного порядка на территории Бокситогорского городского поселения</t>
  </si>
  <si>
    <t>Мероприятие 1.1.1. Поддержка граждан и их объединений, участвующих в охране общественного порядка</t>
  </si>
  <si>
    <t>Итого по подпрограмме 3</t>
  </si>
  <si>
    <t>Итого по подпрограмме 2</t>
  </si>
  <si>
    <t>Итого по подпрограмме 1</t>
  </si>
  <si>
    <t xml:space="preserve"> «Управление собственностью Бокситогорского городского поселения Бокситогорского муниципального района»
на 2020 – 2022  годы 
</t>
  </si>
  <si>
    <t>Комитет по управлению муниципальным имуществом</t>
  </si>
  <si>
    <t xml:space="preserve">Подпрограмма 1 Управление собственностью Бокситогорского городского поселения Бокситогорского муниципального района
</t>
  </si>
  <si>
    <t>Основное мероприятие 1.1 Подготовка документов территориального планирован</t>
  </si>
  <si>
    <t>Мероприятие 1.1.1 Внесение изменений в генеральный план, правила землепользования и застройки, внесение в ЕГРН границ населенных пунктов и границ территориальных зон</t>
  </si>
  <si>
    <t>Основное мероприятие 1.2 Содержание, ремонт, аренда муниципального имущества</t>
  </si>
  <si>
    <t>Мероприятие 1.2.1 Взносы на содержание, капитальный и текущий ремонт муниципального имущества, аренда нежилых помещений</t>
  </si>
  <si>
    <t>Основное мероприятие 1.3 Проведение кадастровых работ и оценки  рыночной стоимости объектов, оплата госпошлины в целях постановки на учет транспортных средств или самоходных машин</t>
  </si>
  <si>
    <t xml:space="preserve">Мероприятие 1.3.1 Проведение кадастровых работ, работ по оценке рыночной стоимости объектов, оплата государственной пошлины в целях постановки на государственный учет транспортных средств или самоходных машин   </t>
  </si>
  <si>
    <t xml:space="preserve">Развитие социальной и культурной сферы города Бокситогорска» 
на 2020-2022 годы
</t>
  </si>
  <si>
    <t>Отдел по социальной политике</t>
  </si>
  <si>
    <t>Подпрограмма 1 Трудовая адаптация подростков и молодежи города Бокситогорска</t>
  </si>
  <si>
    <t>Основное мероприятие 1. Организация временных рабочих мест для подростков и молодежи  в летний период, развитие трудовых навыков, профилактика и предупреждение правонарушений среди подростков и молодежи</t>
  </si>
  <si>
    <t xml:space="preserve">Мероприятие 1.1. 
Организация занятости детей, подростков и молодежи 
</t>
  </si>
  <si>
    <t xml:space="preserve">Мероприятие 1.2.
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молодежи.
</t>
  </si>
  <si>
    <t>Подпрограмма 2 Культура города Бокситогорска</t>
  </si>
  <si>
    <t xml:space="preserve">Основное мероприятие 1.
Организация библиотечного обслуживания жителей Бокситогорского городского поселения
</t>
  </si>
  <si>
    <t xml:space="preserve">Мероприятие 1.1. 
Межбюджетные трансферты по организации библиотечного облуживания и комплектования библиотечных фондов библиотек Бокситогорского городского поселения
</t>
  </si>
  <si>
    <t xml:space="preserve">Мероприятие 1.2.
Межбюджетные трансферты на финансовое обеспечение решения вопроса местного значения по созданию условий для организации досуга и обеспечения жителей поселения услугами организации культуры
</t>
  </si>
  <si>
    <t>Подпрограмма 3 Развитие физической культуры и спорта города Бокситогорска</t>
  </si>
  <si>
    <t>Основное мероприятие 1. Организация и проведение физкультурно-спортивных мероприятий различного уровня</t>
  </si>
  <si>
    <t xml:space="preserve">Мероприятие 1.1.
Обеспечение деятельности (услуги, работы) муниципальных учреждений.
</t>
  </si>
  <si>
    <t xml:space="preserve">Основное мероприятие 2.
Укрепление материально-технической базы физической культуры и спорта
</t>
  </si>
  <si>
    <t xml:space="preserve">Мероприятие  2.1.
Укрепление материально-технической базы
</t>
  </si>
  <si>
    <t xml:space="preserve">Мероприятие 2.2.
Реализация мероприятий по проведению капитального ремонта спортивных объектов
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</si>
  <si>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</si>
  <si>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</si>
  <si>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Мероприятие 1.2 Установка индивилуальных тепловых пунктов, автоматизированных индивилуальных тепловых пунктовв многоквартирных домах, расположенных на территории Бокситогорского городскогопоселения</t>
  </si>
  <si>
    <t>Мероприятие 3.1.2 Снос бесхозяйных объектов</t>
  </si>
  <si>
    <t>Мероприятие 3.1.3 Мероприятия по созданию мест (площадок) накопления тведых коммунальных отходов</t>
  </si>
  <si>
    <t>Мероприятие 3.3.6 Приобретение техники ля осуществления работ по благоустройству территории г.Бокситогорска</t>
  </si>
  <si>
    <t>36</t>
  </si>
  <si>
    <t>37</t>
  </si>
  <si>
    <t>январь - сентябрь 2020 года</t>
  </si>
  <si>
    <t>Основное мероприятие 1. 2.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характера</t>
  </si>
  <si>
    <t>Мероприятие 1.2.1 Формирование (восполнение) резерва имущества гражданской 6обороны и резерва материальных ресурсов для  ликвидации чрезвычайных ситуаций на территории  Бокситогорского городского поселения</t>
  </si>
  <si>
    <t xml:space="preserve">Мероприятие 1.2.2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
</t>
  </si>
  <si>
    <t xml:space="preserve">
Основное мероприятие 2.2. Развитие и поддержание в готовности систем управления мероприятиями гражданской обороны и оповещения населения</t>
  </si>
  <si>
    <t xml:space="preserve">Мероприятие 2.2.1.  Развитие местной системы оповещения Бокситогорского городского поселения </t>
  </si>
  <si>
    <t xml:space="preserve">Основное мероприятие 3.2. Обеспечение и поддержание в постоянной готовности системы пожарной безопасности
</t>
  </si>
  <si>
    <t>Мероприятие 3.2.1. 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</si>
  <si>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 Мерприятие 3.2.2 Содержание пожарных водоемов на территории Бокситогорского городского поселения </t>
  </si>
  <si>
    <t>Мероприятие 3.3 Проведение дезинсекции жилых помещений муниципального жилищного фонда Бокситогорского городского поселения</t>
  </si>
  <si>
    <t xml:space="preserve">Мероприятие 3.2 Проведение мероприятий за счет резервного фонда Правительства Ленинградской области
</t>
  </si>
  <si>
    <t>Комитет жилищно-коммунального хозяйства</t>
  </si>
  <si>
    <t>Мероприятие 3.1.4 Ремонт тротуаров и пешеходных дорожек</t>
  </si>
  <si>
    <t>Мероприятие 3.3.7 Проведение мероприятий по сохранению исторического и культурного наследия Бокситогорского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</si>
</sst>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7" fillId="15" borderId="13" xfId="0" applyNumberFormat="1" applyFont="1" applyFill="1" applyBorder="1" applyAlignment="1">
      <alignment horizontal="left"/>
    </xf>
    <xf numFmtId="0" fontId="3" fillId="15" borderId="14" xfId="0" applyFont="1" applyFill="1" applyBorder="1" applyAlignment="1">
      <alignment horizontal="left"/>
    </xf>
    <xf numFmtId="49" fontId="7" fillId="15" borderId="15" xfId="0" applyNumberFormat="1" applyFont="1" applyFill="1" applyBorder="1" applyAlignment="1">
      <alignment horizontal="left"/>
    </xf>
    <xf numFmtId="0" fontId="3" fillId="15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/>
    </xf>
    <xf numFmtId="4" fontId="3" fillId="15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3" fillId="15" borderId="16" xfId="0" applyFont="1" applyFill="1" applyBorder="1" applyAlignment="1">
      <alignment/>
    </xf>
    <xf numFmtId="49" fontId="7" fillId="15" borderId="17" xfId="0" applyNumberFormat="1" applyFont="1" applyFill="1" applyBorder="1" applyAlignment="1">
      <alignment horizontal="left"/>
    </xf>
    <xf numFmtId="0" fontId="3" fillId="15" borderId="18" xfId="0" applyFont="1" applyFill="1" applyBorder="1" applyAlignment="1">
      <alignment horizontal="left"/>
    </xf>
    <xf numFmtId="4" fontId="3" fillId="15" borderId="18" xfId="0" applyNumberFormat="1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9" xfId="0" applyFont="1" applyFill="1" applyBorder="1" applyAlignment="1">
      <alignment/>
    </xf>
    <xf numFmtId="49" fontId="3" fillId="33" borderId="2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2" fontId="4" fillId="14" borderId="11" xfId="0" applyNumberFormat="1" applyFont="1" applyFill="1" applyBorder="1" applyAlignment="1">
      <alignment horizontal="center" vertical="center" wrapText="1"/>
    </xf>
    <xf numFmtId="4" fontId="4" fillId="14" borderId="11" xfId="0" applyNumberFormat="1" applyFont="1" applyFill="1" applyBorder="1" applyAlignment="1">
      <alignment horizontal="center" vertical="center" wrapText="1"/>
    </xf>
    <xf numFmtId="2" fontId="4" fillId="14" borderId="12" xfId="0" applyNumberFormat="1" applyFont="1" applyFill="1" applyBorder="1" applyAlignment="1">
      <alignment horizontal="center" vertical="center" wrapText="1"/>
    </xf>
    <xf numFmtId="4" fontId="4" fillId="14" borderId="12" xfId="0" applyNumberFormat="1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14" borderId="25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wrapText="1"/>
    </xf>
    <xf numFmtId="2" fontId="3" fillId="33" borderId="11" xfId="0" applyNumberFormat="1" applyFont="1" applyFill="1" applyBorder="1" applyAlignment="1">
      <alignment horizontal="center"/>
    </xf>
    <xf numFmtId="10" fontId="4" fillId="33" borderId="0" xfId="0" applyNumberFormat="1" applyFont="1" applyFill="1" applyAlignment="1">
      <alignment horizontal="center" vertical="center"/>
    </xf>
    <xf numFmtId="49" fontId="4" fillId="14" borderId="34" xfId="0" applyNumberFormat="1" applyFont="1" applyFill="1" applyBorder="1" applyAlignment="1">
      <alignment horizontal="center" vertical="center" wrapText="1"/>
    </xf>
    <xf numFmtId="49" fontId="4" fillId="14" borderId="31" xfId="0" applyNumberFormat="1" applyFont="1" applyFill="1" applyBorder="1" applyAlignment="1">
      <alignment horizontal="center" vertical="center" wrapText="1"/>
    </xf>
    <xf numFmtId="49" fontId="4" fillId="14" borderId="35" xfId="0" applyNumberFormat="1" applyFont="1" applyFill="1" applyBorder="1" applyAlignment="1">
      <alignment horizontal="center" vertical="center" wrapText="1"/>
    </xf>
    <xf numFmtId="2" fontId="4" fillId="14" borderId="23" xfId="0" applyNumberFormat="1" applyFont="1" applyFill="1" applyBorder="1" applyAlignment="1">
      <alignment horizontal="left" vertical="center" wrapText="1"/>
    </xf>
    <xf numFmtId="2" fontId="4" fillId="14" borderId="24" xfId="0" applyNumberFormat="1" applyFont="1" applyFill="1" applyBorder="1" applyAlignment="1">
      <alignment horizontal="left" vertical="center" wrapText="1"/>
    </xf>
    <xf numFmtId="2" fontId="4" fillId="14" borderId="25" xfId="0" applyNumberFormat="1" applyFont="1" applyFill="1" applyBorder="1" applyAlignment="1">
      <alignment horizontal="left" vertical="center" wrapText="1"/>
    </xf>
    <xf numFmtId="10" fontId="4" fillId="14" borderId="10" xfId="0" applyNumberFormat="1" applyFont="1" applyFill="1" applyBorder="1" applyAlignment="1">
      <alignment horizontal="center" vertical="center" wrapText="1"/>
    </xf>
    <xf numFmtId="10" fontId="4" fillId="14" borderId="11" xfId="0" applyNumberFormat="1" applyFont="1" applyFill="1" applyBorder="1" applyAlignment="1">
      <alignment horizontal="center" vertical="center" wrapText="1"/>
    </xf>
    <xf numFmtId="10" fontId="4" fillId="14" borderId="12" xfId="0" applyNumberFormat="1" applyFont="1" applyFill="1" applyBorder="1" applyAlignment="1">
      <alignment horizontal="center" vertical="center" wrapText="1"/>
    </xf>
    <xf numFmtId="2" fontId="4" fillId="14" borderId="36" xfId="0" applyNumberFormat="1" applyFont="1" applyFill="1" applyBorder="1" applyAlignment="1">
      <alignment horizontal="center" vertical="center" wrapText="1"/>
    </xf>
    <xf numFmtId="2" fontId="4" fillId="14" borderId="37" xfId="0" applyNumberFormat="1" applyFont="1" applyFill="1" applyBorder="1" applyAlignment="1">
      <alignment horizontal="center" vertical="center" wrapText="1"/>
    </xf>
    <xf numFmtId="2" fontId="4" fillId="14" borderId="38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2" fontId="44" fillId="33" borderId="24" xfId="0" applyNumberFormat="1" applyFont="1" applyFill="1" applyBorder="1" applyAlignment="1">
      <alignment horizontal="left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2" fontId="44" fillId="33" borderId="23" xfId="0" applyNumberFormat="1" applyFont="1" applyFill="1" applyBorder="1" applyAlignment="1">
      <alignment horizontal="left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2" fontId="45" fillId="33" borderId="23" xfId="0" applyNumberFormat="1" applyFont="1" applyFill="1" applyBorder="1" applyAlignment="1">
      <alignment horizontal="left" vertical="center" wrapText="1"/>
    </xf>
    <xf numFmtId="2" fontId="45" fillId="33" borderId="24" xfId="0" applyNumberFormat="1" applyFont="1" applyFill="1" applyBorder="1" applyAlignment="1">
      <alignment horizontal="left" vertical="center" wrapText="1"/>
    </xf>
    <xf numFmtId="2" fontId="45" fillId="33" borderId="25" xfId="0" applyNumberFormat="1" applyFont="1" applyFill="1" applyBorder="1" applyAlignment="1">
      <alignment horizontal="left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2" fontId="44" fillId="33" borderId="27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4" fillId="33" borderId="26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2" fontId="44" fillId="33" borderId="34" xfId="0" applyNumberFormat="1" applyFont="1" applyFill="1" applyBorder="1" applyAlignment="1">
      <alignment horizontal="left" vertical="center" wrapText="1"/>
    </xf>
    <xf numFmtId="2" fontId="44" fillId="33" borderId="31" xfId="0" applyNumberFormat="1" applyFont="1" applyFill="1" applyBorder="1" applyAlignment="1">
      <alignment horizontal="left" vertical="center" wrapText="1"/>
    </xf>
    <xf numFmtId="2" fontId="44" fillId="33" borderId="35" xfId="0" applyNumberFormat="1" applyFont="1" applyFill="1" applyBorder="1" applyAlignment="1">
      <alignment horizontal="left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2" fontId="4" fillId="33" borderId="23" xfId="0" applyNumberFormat="1" applyFont="1" applyFill="1" applyBorder="1" applyAlignment="1">
      <alignment horizontal="left" vertical="center" wrapText="1"/>
    </xf>
    <xf numFmtId="2" fontId="4" fillId="33" borderId="24" xfId="0" applyNumberFormat="1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left" vertical="center" wrapText="1"/>
    </xf>
    <xf numFmtId="2" fontId="44" fillId="33" borderId="24" xfId="0" applyNumberFormat="1" applyFont="1" applyFill="1" applyBorder="1" applyAlignment="1">
      <alignment vertical="center" wrapText="1"/>
    </xf>
    <xf numFmtId="2" fontId="44" fillId="33" borderId="23" xfId="0" applyNumberFormat="1" applyFont="1" applyFill="1" applyBorder="1" applyAlignment="1">
      <alignment vertical="center" wrapText="1"/>
    </xf>
    <xf numFmtId="2" fontId="44" fillId="33" borderId="25" xfId="0" applyNumberFormat="1" applyFont="1" applyFill="1" applyBorder="1" applyAlignment="1">
      <alignment vertical="center" wrapText="1"/>
    </xf>
    <xf numFmtId="2" fontId="4" fillId="33" borderId="23" xfId="0" applyNumberFormat="1" applyFont="1" applyFill="1" applyBorder="1" applyAlignment="1">
      <alignment vertical="center" wrapText="1"/>
    </xf>
    <xf numFmtId="2" fontId="4" fillId="33" borderId="24" xfId="0" applyNumberFormat="1" applyFont="1" applyFill="1" applyBorder="1" applyAlignment="1">
      <alignment vertical="center" wrapText="1"/>
    </xf>
    <xf numFmtId="2" fontId="4" fillId="33" borderId="25" xfId="0" applyNumberFormat="1" applyFont="1" applyFill="1" applyBorder="1" applyAlignment="1">
      <alignment vertical="center" wrapText="1"/>
    </xf>
    <xf numFmtId="10" fontId="4" fillId="14" borderId="23" xfId="0" applyNumberFormat="1" applyFont="1" applyFill="1" applyBorder="1" applyAlignment="1">
      <alignment horizontal="center" vertical="center" wrapText="1"/>
    </xf>
    <xf numFmtId="10" fontId="4" fillId="14" borderId="24" xfId="0" applyNumberFormat="1" applyFont="1" applyFill="1" applyBorder="1" applyAlignment="1">
      <alignment horizontal="center" vertical="center" wrapText="1"/>
    </xf>
    <xf numFmtId="10" fontId="4" fillId="14" borderId="25" xfId="0" applyNumberFormat="1" applyFont="1" applyFill="1" applyBorder="1" applyAlignment="1">
      <alignment horizontal="center" vertical="center" wrapText="1"/>
    </xf>
    <xf numFmtId="2" fontId="4" fillId="14" borderId="28" xfId="0" applyNumberFormat="1" applyFont="1" applyFill="1" applyBorder="1" applyAlignment="1">
      <alignment horizontal="center" vertical="center" wrapText="1"/>
    </xf>
    <xf numFmtId="2" fontId="4" fillId="14" borderId="29" xfId="0" applyNumberFormat="1" applyFont="1" applyFill="1" applyBorder="1" applyAlignment="1">
      <alignment horizontal="center" vertical="center" wrapText="1"/>
    </xf>
    <xf numFmtId="2" fontId="4" fillId="14" borderId="30" xfId="0" applyNumberFormat="1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wrapText="1"/>
    </xf>
    <xf numFmtId="0" fontId="5" fillId="15" borderId="39" xfId="0" applyFont="1" applyFill="1" applyBorder="1" applyAlignment="1">
      <alignment wrapText="1"/>
    </xf>
    <xf numFmtId="2" fontId="8" fillId="33" borderId="24" xfId="0" applyNumberFormat="1" applyFont="1" applyFill="1" applyBorder="1" applyAlignment="1">
      <alignment vertical="center" wrapText="1"/>
    </xf>
    <xf numFmtId="2" fontId="44" fillId="33" borderId="24" xfId="0" applyNumberFormat="1" applyFont="1" applyFill="1" applyBorder="1" applyAlignment="1">
      <alignment horizontal="center" vertical="center" wrapText="1"/>
    </xf>
    <xf numFmtId="2" fontId="44" fillId="33" borderId="25" xfId="0" applyNumberFormat="1" applyFont="1" applyFill="1" applyBorder="1" applyAlignment="1">
      <alignment horizontal="center" vertical="center" wrapText="1"/>
    </xf>
    <xf numFmtId="2" fontId="44" fillId="33" borderId="23" xfId="0" applyNumberFormat="1" applyFont="1" applyFill="1" applyBorder="1" applyAlignment="1">
      <alignment horizontal="center" vertical="center" wrapText="1"/>
    </xf>
    <xf numFmtId="2" fontId="45" fillId="33" borderId="23" xfId="0" applyNumberFormat="1" applyFont="1" applyFill="1" applyBorder="1" applyAlignment="1">
      <alignment horizontal="center" vertical="center" wrapText="1"/>
    </xf>
    <xf numFmtId="2" fontId="45" fillId="33" borderId="24" xfId="0" applyNumberFormat="1" applyFont="1" applyFill="1" applyBorder="1" applyAlignment="1">
      <alignment horizontal="center" vertical="center" wrapText="1"/>
    </xf>
    <xf numFmtId="2" fontId="45" fillId="33" borderId="25" xfId="0" applyNumberFormat="1" applyFont="1" applyFill="1" applyBorder="1" applyAlignment="1">
      <alignment horizontal="center" vertical="center" wrapText="1"/>
    </xf>
    <xf numFmtId="2" fontId="44" fillId="33" borderId="26" xfId="0" applyNumberFormat="1" applyFont="1" applyFill="1" applyBorder="1" applyAlignment="1">
      <alignment vertical="center" wrapText="1"/>
    </xf>
    <xf numFmtId="2" fontId="3" fillId="33" borderId="23" xfId="0" applyNumberFormat="1" applyFont="1" applyFill="1" applyBorder="1" applyAlignment="1">
      <alignment vertical="center" wrapText="1"/>
    </xf>
    <xf numFmtId="2" fontId="3" fillId="33" borderId="24" xfId="0" applyNumberFormat="1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2" fontId="9" fillId="33" borderId="23" xfId="0" applyNumberFormat="1" applyFont="1" applyFill="1" applyBorder="1" applyAlignment="1">
      <alignment horizontal="left" vertical="center" wrapText="1"/>
    </xf>
    <xf numFmtId="2" fontId="9" fillId="33" borderId="24" xfId="0" applyNumberFormat="1" applyFont="1" applyFill="1" applyBorder="1" applyAlignment="1">
      <alignment horizontal="left" vertical="center" wrapText="1"/>
    </xf>
    <xf numFmtId="2" fontId="9" fillId="33" borderId="25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44" fillId="33" borderId="25" xfId="0" applyNumberFormat="1" applyFont="1" applyFill="1" applyBorder="1" applyAlignment="1">
      <alignment horizontal="left" vertical="center" wrapText="1"/>
    </xf>
    <xf numFmtId="2" fontId="5" fillId="9" borderId="15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vertical="center" wrapText="1"/>
    </xf>
    <xf numFmtId="2" fontId="5" fillId="9" borderId="16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2" fontId="9" fillId="33" borderId="23" xfId="0" applyNumberFormat="1" applyFont="1" applyFill="1" applyBorder="1" applyAlignment="1">
      <alignment horizontal="left" vertical="top" wrapText="1"/>
    </xf>
    <xf numFmtId="2" fontId="9" fillId="33" borderId="24" xfId="0" applyNumberFormat="1" applyFont="1" applyFill="1" applyBorder="1" applyAlignment="1">
      <alignment horizontal="left" vertical="top" wrapText="1"/>
    </xf>
    <xf numFmtId="2" fontId="9" fillId="33" borderId="25" xfId="0" applyNumberFormat="1" applyFont="1" applyFill="1" applyBorder="1" applyAlignment="1">
      <alignment horizontal="left" vertical="top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7" fillId="15" borderId="13" xfId="0" applyNumberFormat="1" applyFont="1" applyFill="1" applyBorder="1" applyAlignment="1">
      <alignment horizontal="left" vertical="center"/>
    </xf>
    <xf numFmtId="49" fontId="7" fillId="15" borderId="14" xfId="0" applyNumberFormat="1" applyFont="1" applyFill="1" applyBorder="1" applyAlignment="1">
      <alignment horizontal="left" vertical="center"/>
    </xf>
    <xf numFmtId="2" fontId="5" fillId="3" borderId="40" xfId="0" applyNumberFormat="1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left" vertical="top" wrapText="1"/>
    </xf>
    <xf numFmtId="2" fontId="3" fillId="33" borderId="24" xfId="0" applyNumberFormat="1" applyFont="1" applyFill="1" applyBorder="1" applyAlignment="1">
      <alignment horizontal="left" vertical="top" wrapText="1"/>
    </xf>
    <xf numFmtId="2" fontId="3" fillId="33" borderId="26" xfId="0" applyNumberFormat="1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/>
    </xf>
    <xf numFmtId="0" fontId="3" fillId="33" borderId="26" xfId="0" applyFont="1" applyFill="1" applyBorder="1" applyAlignment="1">
      <alignment horizontal="left" vertical="top"/>
    </xf>
    <xf numFmtId="2" fontId="4" fillId="33" borderId="23" xfId="0" applyNumberFormat="1" applyFont="1" applyFill="1" applyBorder="1" applyAlignment="1">
      <alignment horizontal="left" vertical="top" wrapText="1"/>
    </xf>
    <xf numFmtId="2" fontId="4" fillId="33" borderId="24" xfId="0" applyNumberFormat="1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 vertical="top" wrapText="1"/>
    </xf>
    <xf numFmtId="49" fontId="5" fillId="34" borderId="34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49" fontId="5" fillId="34" borderId="35" xfId="0" applyNumberFormat="1" applyFont="1" applyFill="1" applyBorder="1" applyAlignment="1">
      <alignment horizontal="center" vertical="center" wrapText="1"/>
    </xf>
    <xf numFmtId="2" fontId="5" fillId="34" borderId="23" xfId="0" applyNumberFormat="1" applyFont="1" applyFill="1" applyBorder="1" applyAlignment="1">
      <alignment horizontal="left" vertical="center" wrapText="1"/>
    </xf>
    <xf numFmtId="2" fontId="5" fillId="34" borderId="24" xfId="0" applyNumberFormat="1" applyFont="1" applyFill="1" applyBorder="1" applyAlignment="1">
      <alignment horizontal="left" vertical="center" wrapText="1"/>
    </xf>
    <xf numFmtId="2" fontId="5" fillId="34" borderId="25" xfId="0" applyNumberFormat="1" applyFont="1" applyFill="1" applyBorder="1" applyAlignment="1">
      <alignment horizontal="left" vertical="center" wrapText="1"/>
    </xf>
    <xf numFmtId="10" fontId="5" fillId="34" borderId="23" xfId="0" applyNumberFormat="1" applyFont="1" applyFill="1" applyBorder="1" applyAlignment="1">
      <alignment horizontal="center" vertical="center" wrapText="1"/>
    </xf>
    <xf numFmtId="10" fontId="5" fillId="34" borderId="24" xfId="0" applyNumberFormat="1" applyFont="1" applyFill="1" applyBorder="1" applyAlignment="1">
      <alignment horizontal="center" vertical="center" wrapText="1"/>
    </xf>
    <xf numFmtId="10" fontId="5" fillId="34" borderId="25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left" vertical="top" wrapText="1"/>
    </xf>
    <xf numFmtId="0" fontId="5" fillId="15" borderId="3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0"/>
  <sheetViews>
    <sheetView tabSelected="1" zoomScalePageLayoutView="0" workbookViewId="0" topLeftCell="A474">
      <selection activeCell="K483" sqref="K483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ht="15.75">
      <c r="A2" s="179" t="s">
        <v>120</v>
      </c>
      <c r="B2" s="179"/>
      <c r="C2" s="179"/>
      <c r="D2" s="179"/>
      <c r="E2" s="179"/>
      <c r="F2" s="179"/>
      <c r="G2" s="179"/>
      <c r="H2" s="179"/>
    </row>
    <row r="3" spans="1:8" s="1" customFormat="1" ht="16.5" thickBot="1">
      <c r="A3" s="179"/>
      <c r="B3" s="179"/>
      <c r="C3" s="179"/>
      <c r="D3" s="179"/>
      <c r="E3" s="179"/>
      <c r="F3" s="179"/>
      <c r="G3" s="179"/>
      <c r="H3" s="179"/>
    </row>
    <row r="4" spans="1:8" ht="45.75" customHeight="1">
      <c r="A4" s="13" t="s">
        <v>1</v>
      </c>
      <c r="B4" s="14"/>
      <c r="C4" s="166" t="s">
        <v>121</v>
      </c>
      <c r="D4" s="166"/>
      <c r="E4" s="166"/>
      <c r="F4" s="166"/>
      <c r="G4" s="166"/>
      <c r="H4" s="167"/>
    </row>
    <row r="5" spans="1:8" ht="15" customHeight="1">
      <c r="A5" s="15" t="s">
        <v>2</v>
      </c>
      <c r="B5" s="16"/>
      <c r="C5" s="17" t="s">
        <v>162</v>
      </c>
      <c r="D5" s="18"/>
      <c r="E5" s="18"/>
      <c r="F5" s="18"/>
      <c r="G5" s="19"/>
      <c r="H5" s="20"/>
    </row>
    <row r="6" spans="1:8" ht="15.75" customHeight="1" thickBot="1">
      <c r="A6" s="21" t="s">
        <v>3</v>
      </c>
      <c r="B6" s="22"/>
      <c r="C6" s="30" t="s">
        <v>155</v>
      </c>
      <c r="D6" s="23"/>
      <c r="E6" s="23"/>
      <c r="F6" s="23"/>
      <c r="G6" s="24"/>
      <c r="H6" s="25"/>
    </row>
    <row r="7" spans="1:8" ht="140.25" customHeight="1" thickBot="1">
      <c r="A7" s="26" t="s">
        <v>4</v>
      </c>
      <c r="B7" s="27" t="s">
        <v>5</v>
      </c>
      <c r="C7" s="27" t="s">
        <v>6</v>
      </c>
      <c r="D7" s="28" t="s">
        <v>7</v>
      </c>
      <c r="E7" s="28" t="s">
        <v>8</v>
      </c>
      <c r="F7" s="28" t="s">
        <v>9</v>
      </c>
      <c r="G7" s="27" t="s">
        <v>10</v>
      </c>
      <c r="H7" s="29" t="s">
        <v>11</v>
      </c>
    </row>
    <row r="8" spans="1:8" ht="52.5" customHeight="1" thickBot="1">
      <c r="A8" s="190" t="s">
        <v>122</v>
      </c>
      <c r="B8" s="191"/>
      <c r="C8" s="191"/>
      <c r="D8" s="191"/>
      <c r="E8" s="191"/>
      <c r="F8" s="191"/>
      <c r="G8" s="191"/>
      <c r="H8" s="192"/>
    </row>
    <row r="9" spans="1:8" ht="19.5" customHeight="1">
      <c r="A9" s="142">
        <v>1</v>
      </c>
      <c r="B9" s="157" t="s">
        <v>124</v>
      </c>
      <c r="C9" s="31" t="s">
        <v>12</v>
      </c>
      <c r="D9" s="32">
        <v>0</v>
      </c>
      <c r="E9" s="32">
        <v>0</v>
      </c>
      <c r="F9" s="32">
        <v>0</v>
      </c>
      <c r="G9" s="111">
        <f>SUM(F9:F12)/SUM(D9:D12)</f>
        <v>0.3875</v>
      </c>
      <c r="H9" s="145"/>
    </row>
    <row r="10" spans="1:8" ht="18.75" customHeight="1">
      <c r="A10" s="143"/>
      <c r="B10" s="158"/>
      <c r="C10" s="34" t="s">
        <v>13</v>
      </c>
      <c r="D10" s="35">
        <v>0</v>
      </c>
      <c r="E10" s="35">
        <v>0</v>
      </c>
      <c r="F10" s="35">
        <v>0</v>
      </c>
      <c r="G10" s="96"/>
      <c r="H10" s="146"/>
    </row>
    <row r="11" spans="1:8" ht="17.25" customHeight="1">
      <c r="A11" s="143"/>
      <c r="B11" s="158"/>
      <c r="C11" s="34" t="s">
        <v>14</v>
      </c>
      <c r="D11" s="35">
        <v>160</v>
      </c>
      <c r="E11" s="35">
        <f>E15</f>
        <v>62</v>
      </c>
      <c r="F11" s="35">
        <f>F15</f>
        <v>62</v>
      </c>
      <c r="G11" s="96"/>
      <c r="H11" s="146"/>
    </row>
    <row r="12" spans="1:8" ht="21.75" customHeight="1" thickBot="1">
      <c r="A12" s="144"/>
      <c r="B12" s="159"/>
      <c r="C12" s="37" t="s">
        <v>15</v>
      </c>
      <c r="D12" s="38">
        <v>0</v>
      </c>
      <c r="E12" s="38">
        <v>0</v>
      </c>
      <c r="F12" s="38">
        <v>0</v>
      </c>
      <c r="G12" s="117"/>
      <c r="H12" s="147"/>
    </row>
    <row r="13" spans="1:8" ht="20.25" customHeight="1">
      <c r="A13" s="94" t="s">
        <v>16</v>
      </c>
      <c r="B13" s="168" t="s">
        <v>125</v>
      </c>
      <c r="C13" s="40" t="s">
        <v>12</v>
      </c>
      <c r="D13" s="41">
        <v>0</v>
      </c>
      <c r="E13" s="41">
        <v>0</v>
      </c>
      <c r="F13" s="41">
        <v>0</v>
      </c>
      <c r="G13" s="96">
        <f>SUM(F13:F16)/SUM(D13:D16)</f>
        <v>0.3875</v>
      </c>
      <c r="H13" s="97"/>
    </row>
    <row r="14" spans="1:8" ht="15.75" customHeight="1">
      <c r="A14" s="94"/>
      <c r="B14" s="168"/>
      <c r="C14" s="42" t="s">
        <v>13</v>
      </c>
      <c r="D14" s="43">
        <v>0</v>
      </c>
      <c r="E14" s="43">
        <v>0</v>
      </c>
      <c r="F14" s="43">
        <v>0</v>
      </c>
      <c r="G14" s="96"/>
      <c r="H14" s="97"/>
    </row>
    <row r="15" spans="1:8" ht="14.25" customHeight="1">
      <c r="A15" s="94"/>
      <c r="B15" s="168"/>
      <c r="C15" s="42" t="s">
        <v>14</v>
      </c>
      <c r="D15" s="43">
        <v>160</v>
      </c>
      <c r="E15" s="43">
        <v>62</v>
      </c>
      <c r="F15" s="43">
        <v>62</v>
      </c>
      <c r="G15" s="96"/>
      <c r="H15" s="97"/>
    </row>
    <row r="16" spans="1:8" ht="15.75" customHeight="1" thickBot="1">
      <c r="A16" s="94"/>
      <c r="B16" s="168"/>
      <c r="C16" s="44" t="s">
        <v>15</v>
      </c>
      <c r="D16" s="45">
        <v>0</v>
      </c>
      <c r="E16" s="45">
        <v>0</v>
      </c>
      <c r="F16" s="45">
        <v>0</v>
      </c>
      <c r="G16" s="96"/>
      <c r="H16" s="97"/>
    </row>
    <row r="17" spans="1:8" ht="17.25" customHeight="1">
      <c r="A17" s="98" t="s">
        <v>17</v>
      </c>
      <c r="B17" s="124" t="s">
        <v>18</v>
      </c>
      <c r="C17" s="46" t="s">
        <v>12</v>
      </c>
      <c r="D17" s="47">
        <v>0</v>
      </c>
      <c r="E17" s="47">
        <v>0</v>
      </c>
      <c r="F17" s="47">
        <v>0</v>
      </c>
      <c r="G17" s="127">
        <f>SUM(F17:F20)/SUM(D17:D20)</f>
        <v>0.3875</v>
      </c>
      <c r="H17" s="130"/>
    </row>
    <row r="18" spans="1:8" ht="16.5" customHeight="1">
      <c r="A18" s="99"/>
      <c r="B18" s="125"/>
      <c r="C18" s="48" t="s">
        <v>13</v>
      </c>
      <c r="D18" s="49">
        <v>0</v>
      </c>
      <c r="E18" s="49">
        <v>0</v>
      </c>
      <c r="F18" s="49">
        <v>0</v>
      </c>
      <c r="G18" s="128"/>
      <c r="H18" s="131"/>
    </row>
    <row r="19" spans="1:8" ht="15.75" customHeight="1">
      <c r="A19" s="99"/>
      <c r="B19" s="125"/>
      <c r="C19" s="48" t="s">
        <v>14</v>
      </c>
      <c r="D19" s="49">
        <v>160</v>
      </c>
      <c r="E19" s="49">
        <f>E11</f>
        <v>62</v>
      </c>
      <c r="F19" s="49">
        <f>F11</f>
        <v>62</v>
      </c>
      <c r="G19" s="128"/>
      <c r="H19" s="131"/>
    </row>
    <row r="20" spans="1:8" ht="16.5" customHeight="1" thickBot="1">
      <c r="A20" s="123"/>
      <c r="B20" s="126"/>
      <c r="C20" s="50" t="s">
        <v>15</v>
      </c>
      <c r="D20" s="51">
        <v>0</v>
      </c>
      <c r="E20" s="51">
        <v>0</v>
      </c>
      <c r="F20" s="51">
        <v>0</v>
      </c>
      <c r="G20" s="129"/>
      <c r="H20" s="132"/>
    </row>
    <row r="21" spans="1:8" ht="31.5" customHeight="1" thickBot="1">
      <c r="A21" s="190" t="s">
        <v>123</v>
      </c>
      <c r="B21" s="191"/>
      <c r="C21" s="191"/>
      <c r="D21" s="191"/>
      <c r="E21" s="191"/>
      <c r="F21" s="191"/>
      <c r="G21" s="191"/>
      <c r="H21" s="192"/>
    </row>
    <row r="22" spans="1:8" ht="24" customHeight="1">
      <c r="A22" s="142" t="s">
        <v>20</v>
      </c>
      <c r="B22" s="180" t="s">
        <v>163</v>
      </c>
      <c r="C22" s="31" t="s">
        <v>12</v>
      </c>
      <c r="D22" s="32">
        <f>D26</f>
        <v>0</v>
      </c>
      <c r="E22" s="32">
        <f>E26</f>
        <v>0</v>
      </c>
      <c r="F22" s="32">
        <f>F26</f>
        <v>0</v>
      </c>
      <c r="G22" s="111">
        <f>SUM(F22:F25)/SUM(D22:D25)</f>
        <v>0.7540078375489847</v>
      </c>
      <c r="H22" s="145"/>
    </row>
    <row r="23" spans="1:8" ht="17.25" customHeight="1">
      <c r="A23" s="143"/>
      <c r="B23" s="181"/>
      <c r="C23" s="34" t="s">
        <v>13</v>
      </c>
      <c r="D23" s="35">
        <v>0</v>
      </c>
      <c r="E23" s="35">
        <f>E27</f>
        <v>0</v>
      </c>
      <c r="F23" s="35">
        <f>F27</f>
        <v>0</v>
      </c>
      <c r="G23" s="96"/>
      <c r="H23" s="146"/>
    </row>
    <row r="24" spans="1:8" ht="19.5" customHeight="1">
      <c r="A24" s="143"/>
      <c r="B24" s="181"/>
      <c r="C24" s="34" t="s">
        <v>14</v>
      </c>
      <c r="D24" s="35">
        <v>1122.8</v>
      </c>
      <c r="E24" s="35">
        <f>E28+E32</f>
        <v>846.6</v>
      </c>
      <c r="F24" s="35">
        <f>F28+F32</f>
        <v>846.6</v>
      </c>
      <c r="G24" s="96"/>
      <c r="H24" s="146"/>
    </row>
    <row r="25" spans="1:8" ht="21" customHeight="1" thickBot="1">
      <c r="A25" s="144"/>
      <c r="B25" s="182"/>
      <c r="C25" s="37" t="s">
        <v>15</v>
      </c>
      <c r="D25" s="38">
        <f>D29</f>
        <v>0</v>
      </c>
      <c r="E25" s="38">
        <f>E29</f>
        <v>0</v>
      </c>
      <c r="F25" s="38">
        <f>F29</f>
        <v>0</v>
      </c>
      <c r="G25" s="117"/>
      <c r="H25" s="147"/>
    </row>
    <row r="26" spans="1:8" ht="21" customHeight="1">
      <c r="A26" s="94" t="s">
        <v>21</v>
      </c>
      <c r="B26" s="183" t="s">
        <v>164</v>
      </c>
      <c r="C26" s="40" t="s">
        <v>12</v>
      </c>
      <c r="D26" s="41">
        <v>0</v>
      </c>
      <c r="E26" s="41">
        <v>0</v>
      </c>
      <c r="F26" s="41">
        <v>0</v>
      </c>
      <c r="G26" s="96">
        <f>SUM(F26:F29)/SUM(D26:D29)</f>
        <v>0.8571428571428571</v>
      </c>
      <c r="H26" s="97"/>
    </row>
    <row r="27" spans="1:8" ht="20.25" customHeight="1">
      <c r="A27" s="94"/>
      <c r="B27" s="183"/>
      <c r="C27" s="42" t="s">
        <v>13</v>
      </c>
      <c r="D27" s="43">
        <v>0</v>
      </c>
      <c r="E27" s="43">
        <v>0</v>
      </c>
      <c r="F27" s="43">
        <v>0</v>
      </c>
      <c r="G27" s="96"/>
      <c r="H27" s="97"/>
    </row>
    <row r="28" spans="1:8" ht="18.75" customHeight="1">
      <c r="A28" s="94"/>
      <c r="B28" s="183"/>
      <c r="C28" s="42" t="s">
        <v>14</v>
      </c>
      <c r="D28" s="43">
        <v>42</v>
      </c>
      <c r="E28" s="43">
        <v>36</v>
      </c>
      <c r="F28" s="43">
        <v>36</v>
      </c>
      <c r="G28" s="96"/>
      <c r="H28" s="97"/>
    </row>
    <row r="29" spans="1:8" ht="24.75" customHeight="1" thickBot="1">
      <c r="A29" s="94"/>
      <c r="B29" s="183"/>
      <c r="C29" s="44" t="s">
        <v>15</v>
      </c>
      <c r="D29" s="45">
        <v>0</v>
      </c>
      <c r="E29" s="45">
        <v>0</v>
      </c>
      <c r="F29" s="45">
        <v>0</v>
      </c>
      <c r="G29" s="96"/>
      <c r="H29" s="97"/>
    </row>
    <row r="30" spans="1:8" ht="21.75" customHeight="1">
      <c r="A30" s="109" t="s">
        <v>22</v>
      </c>
      <c r="B30" s="193" t="s">
        <v>165</v>
      </c>
      <c r="C30" s="52" t="s">
        <v>12</v>
      </c>
      <c r="D30" s="53">
        <v>0</v>
      </c>
      <c r="E30" s="53">
        <v>0</v>
      </c>
      <c r="F30" s="53">
        <v>0</v>
      </c>
      <c r="G30" s="111">
        <f>SUM(F30:F33)/SUM(D30:D33)</f>
        <v>0.75</v>
      </c>
      <c r="H30" s="54"/>
    </row>
    <row r="31" spans="1:8" ht="18" customHeight="1">
      <c r="A31" s="94"/>
      <c r="B31" s="183"/>
      <c r="C31" s="42" t="s">
        <v>13</v>
      </c>
      <c r="D31" s="43">
        <v>0</v>
      </c>
      <c r="E31" s="43">
        <v>0</v>
      </c>
      <c r="F31" s="43">
        <v>0</v>
      </c>
      <c r="G31" s="96"/>
      <c r="H31" s="55"/>
    </row>
    <row r="32" spans="1:8" ht="19.5" customHeight="1">
      <c r="A32" s="94"/>
      <c r="B32" s="183"/>
      <c r="C32" s="42" t="s">
        <v>14</v>
      </c>
      <c r="D32" s="43">
        <v>1080.8</v>
      </c>
      <c r="E32" s="43">
        <v>810.6</v>
      </c>
      <c r="F32" s="43">
        <v>810.6</v>
      </c>
      <c r="G32" s="96"/>
      <c r="H32" s="55"/>
    </row>
    <row r="33" spans="1:8" ht="39" customHeight="1" thickBot="1">
      <c r="A33" s="113"/>
      <c r="B33" s="186"/>
      <c r="C33" s="56" t="s">
        <v>15</v>
      </c>
      <c r="D33" s="57">
        <v>0</v>
      </c>
      <c r="E33" s="57">
        <v>0</v>
      </c>
      <c r="F33" s="57">
        <v>0</v>
      </c>
      <c r="G33" s="117"/>
      <c r="H33" s="58"/>
    </row>
    <row r="34" spans="1:8" ht="22.5" customHeight="1">
      <c r="A34" s="197" t="s">
        <v>23</v>
      </c>
      <c r="B34" s="194" t="s">
        <v>166</v>
      </c>
      <c r="C34" s="40" t="s">
        <v>12</v>
      </c>
      <c r="D34" s="41">
        <v>0</v>
      </c>
      <c r="E34" s="41">
        <v>0</v>
      </c>
      <c r="F34" s="41">
        <v>0</v>
      </c>
      <c r="G34" s="96">
        <f>SUM(F34:F37)/SUM(D34:D37)</f>
        <v>0.1111111111111111</v>
      </c>
      <c r="H34" s="55"/>
    </row>
    <row r="35" spans="1:8" ht="18.75" customHeight="1">
      <c r="A35" s="198"/>
      <c r="B35" s="195"/>
      <c r="C35" s="42" t="s">
        <v>13</v>
      </c>
      <c r="D35" s="43">
        <v>0</v>
      </c>
      <c r="E35" s="43">
        <v>0</v>
      </c>
      <c r="F35" s="43">
        <v>0</v>
      </c>
      <c r="G35" s="96"/>
      <c r="H35" s="55"/>
    </row>
    <row r="36" spans="1:8" ht="18.75" customHeight="1">
      <c r="A36" s="198"/>
      <c r="B36" s="195"/>
      <c r="C36" s="42" t="s">
        <v>14</v>
      </c>
      <c r="D36" s="43">
        <v>900</v>
      </c>
      <c r="E36" s="43">
        <v>100</v>
      </c>
      <c r="F36" s="43">
        <v>100</v>
      </c>
      <c r="G36" s="96"/>
      <c r="H36" s="55"/>
    </row>
    <row r="37" spans="1:8" ht="20.25" customHeight="1" thickBot="1">
      <c r="A37" s="199"/>
      <c r="B37" s="196"/>
      <c r="C37" s="44" t="s">
        <v>15</v>
      </c>
      <c r="D37" s="45">
        <v>0</v>
      </c>
      <c r="E37" s="45">
        <v>0</v>
      </c>
      <c r="F37" s="45">
        <v>0</v>
      </c>
      <c r="G37" s="96"/>
      <c r="H37" s="55"/>
    </row>
    <row r="38" spans="1:8" ht="24.75" customHeight="1">
      <c r="A38" s="109" t="s">
        <v>24</v>
      </c>
      <c r="B38" s="193" t="s">
        <v>167</v>
      </c>
      <c r="C38" s="52" t="s">
        <v>12</v>
      </c>
      <c r="D38" s="53">
        <v>0</v>
      </c>
      <c r="E38" s="53">
        <v>0</v>
      </c>
      <c r="F38" s="53">
        <v>0</v>
      </c>
      <c r="G38" s="111">
        <f>SUM(F38:F41)/SUM(D38:D41)</f>
        <v>0.1111111111111111</v>
      </c>
      <c r="H38" s="54"/>
    </row>
    <row r="39" spans="1:8" ht="13.5" customHeight="1">
      <c r="A39" s="94"/>
      <c r="B39" s="181"/>
      <c r="C39" s="42" t="s">
        <v>13</v>
      </c>
      <c r="D39" s="43">
        <v>0</v>
      </c>
      <c r="E39" s="43">
        <v>0</v>
      </c>
      <c r="F39" s="43">
        <v>0</v>
      </c>
      <c r="G39" s="96"/>
      <c r="H39" s="55"/>
    </row>
    <row r="40" spans="1:8" ht="20.25" customHeight="1">
      <c r="A40" s="94"/>
      <c r="B40" s="181"/>
      <c r="C40" s="42" t="s">
        <v>14</v>
      </c>
      <c r="D40" s="43">
        <v>900</v>
      </c>
      <c r="E40" s="43">
        <v>100</v>
      </c>
      <c r="F40" s="43">
        <v>100</v>
      </c>
      <c r="G40" s="96"/>
      <c r="H40" s="55"/>
    </row>
    <row r="41" spans="1:8" ht="18.75" customHeight="1" thickBot="1">
      <c r="A41" s="113"/>
      <c r="B41" s="182"/>
      <c r="C41" s="56" t="s">
        <v>15</v>
      </c>
      <c r="D41" s="57">
        <v>0</v>
      </c>
      <c r="E41" s="57">
        <v>0</v>
      </c>
      <c r="F41" s="57">
        <v>0</v>
      </c>
      <c r="G41" s="117"/>
      <c r="H41" s="58"/>
    </row>
    <row r="42" spans="1:8" ht="20.25" customHeight="1">
      <c r="A42" s="109" t="s">
        <v>25</v>
      </c>
      <c r="B42" s="180" t="s">
        <v>168</v>
      </c>
      <c r="C42" s="40" t="s">
        <v>12</v>
      </c>
      <c r="D42" s="41">
        <v>0</v>
      </c>
      <c r="E42" s="41">
        <v>0</v>
      </c>
      <c r="F42" s="41">
        <v>0</v>
      </c>
      <c r="G42" s="96">
        <f>SUM(F42:F45)/SUM(D42:D45)</f>
        <v>0.31846153846153846</v>
      </c>
      <c r="H42" s="55"/>
    </row>
    <row r="43" spans="1:8" ht="21" customHeight="1">
      <c r="A43" s="94"/>
      <c r="B43" s="181"/>
      <c r="C43" s="42" t="s">
        <v>13</v>
      </c>
      <c r="D43" s="43">
        <v>0</v>
      </c>
      <c r="E43" s="43">
        <v>0</v>
      </c>
      <c r="F43" s="43">
        <v>0</v>
      </c>
      <c r="G43" s="96"/>
      <c r="H43" s="55"/>
    </row>
    <row r="44" spans="1:8" ht="12.75">
      <c r="A44" s="94"/>
      <c r="B44" s="181"/>
      <c r="C44" s="42" t="s">
        <v>14</v>
      </c>
      <c r="D44" s="43">
        <v>130</v>
      </c>
      <c r="E44" s="43">
        <v>41.4</v>
      </c>
      <c r="F44" s="43">
        <v>41.4</v>
      </c>
      <c r="G44" s="96"/>
      <c r="H44" s="55"/>
    </row>
    <row r="45" spans="1:8" ht="20.25" customHeight="1" thickBot="1">
      <c r="A45" s="113"/>
      <c r="B45" s="182"/>
      <c r="C45" s="44" t="s">
        <v>15</v>
      </c>
      <c r="D45" s="45">
        <v>0</v>
      </c>
      <c r="E45" s="45">
        <v>0</v>
      </c>
      <c r="F45" s="45">
        <v>0</v>
      </c>
      <c r="G45" s="96"/>
      <c r="H45" s="55"/>
    </row>
    <row r="46" spans="1:8" ht="26.25" customHeight="1">
      <c r="A46" s="109" t="s">
        <v>26</v>
      </c>
      <c r="B46" s="193" t="s">
        <v>169</v>
      </c>
      <c r="C46" s="52" t="s">
        <v>12</v>
      </c>
      <c r="D46" s="53">
        <v>0</v>
      </c>
      <c r="E46" s="53">
        <v>0</v>
      </c>
      <c r="F46" s="53">
        <v>0</v>
      </c>
      <c r="G46" s="111">
        <f>SUM(F46:F49)/SUM(D46:D49)</f>
        <v>1</v>
      </c>
      <c r="H46" s="54"/>
    </row>
    <row r="47" spans="1:8" ht="21" customHeight="1">
      <c r="A47" s="94"/>
      <c r="B47" s="183"/>
      <c r="C47" s="42" t="s">
        <v>13</v>
      </c>
      <c r="D47" s="43">
        <v>0</v>
      </c>
      <c r="E47" s="43">
        <v>0</v>
      </c>
      <c r="F47" s="43">
        <v>0</v>
      </c>
      <c r="G47" s="96"/>
      <c r="H47" s="55"/>
    </row>
    <row r="48" spans="1:8" ht="19.5" customHeight="1">
      <c r="A48" s="94"/>
      <c r="B48" s="183"/>
      <c r="C48" s="42" t="s">
        <v>14</v>
      </c>
      <c r="D48" s="43">
        <v>30</v>
      </c>
      <c r="E48" s="43">
        <v>30</v>
      </c>
      <c r="F48" s="43">
        <v>30</v>
      </c>
      <c r="G48" s="96"/>
      <c r="H48" s="55"/>
    </row>
    <row r="49" spans="1:8" ht="18" customHeight="1" thickBot="1">
      <c r="A49" s="113"/>
      <c r="B49" s="186"/>
      <c r="C49" s="56" t="s">
        <v>15</v>
      </c>
      <c r="D49" s="57">
        <v>0</v>
      </c>
      <c r="E49" s="57">
        <v>0</v>
      </c>
      <c r="F49" s="57">
        <v>0</v>
      </c>
      <c r="G49" s="117"/>
      <c r="H49" s="58"/>
    </row>
    <row r="50" spans="1:8" ht="21" customHeight="1">
      <c r="A50" s="60"/>
      <c r="B50" s="183" t="s">
        <v>170</v>
      </c>
      <c r="C50" s="40" t="s">
        <v>12</v>
      </c>
      <c r="D50" s="41">
        <v>0</v>
      </c>
      <c r="E50" s="41">
        <v>0</v>
      </c>
      <c r="F50" s="41">
        <v>0</v>
      </c>
      <c r="G50" s="111">
        <f>SUM(F50:F53)/SUM(D50:D53)</f>
        <v>0.114</v>
      </c>
      <c r="H50" s="55"/>
    </row>
    <row r="51" spans="1:8" ht="23.25" customHeight="1">
      <c r="A51" s="60"/>
      <c r="B51" s="183"/>
      <c r="C51" s="42" t="s">
        <v>13</v>
      </c>
      <c r="D51" s="43">
        <v>0</v>
      </c>
      <c r="E51" s="43">
        <v>0</v>
      </c>
      <c r="F51" s="43">
        <v>0</v>
      </c>
      <c r="G51" s="96"/>
      <c r="H51" s="55"/>
    </row>
    <row r="52" spans="1:8" ht="24" customHeight="1">
      <c r="A52" s="60" t="s">
        <v>95</v>
      </c>
      <c r="B52" s="183"/>
      <c r="C52" s="42" t="s">
        <v>14</v>
      </c>
      <c r="D52" s="43">
        <v>100</v>
      </c>
      <c r="E52" s="43">
        <v>11.4</v>
      </c>
      <c r="F52" s="43">
        <v>11.4</v>
      </c>
      <c r="G52" s="96"/>
      <c r="H52" s="55"/>
    </row>
    <row r="53" spans="1:8" ht="22.5" customHeight="1" thickBot="1">
      <c r="A53" s="60"/>
      <c r="B53" s="183"/>
      <c r="C53" s="44" t="s">
        <v>15</v>
      </c>
      <c r="D53" s="45">
        <v>0</v>
      </c>
      <c r="E53" s="45">
        <v>0</v>
      </c>
      <c r="F53" s="45">
        <v>0</v>
      </c>
      <c r="G53" s="117"/>
      <c r="H53" s="55"/>
    </row>
    <row r="54" spans="1:8" ht="18" customHeight="1">
      <c r="A54" s="98" t="s">
        <v>96</v>
      </c>
      <c r="B54" s="124" t="s">
        <v>18</v>
      </c>
      <c r="C54" s="46" t="s">
        <v>12</v>
      </c>
      <c r="D54" s="47">
        <f aca="true" t="shared" si="0" ref="D54:F55">D22</f>
        <v>0</v>
      </c>
      <c r="E54" s="47">
        <f t="shared" si="0"/>
        <v>0</v>
      </c>
      <c r="F54" s="47">
        <f t="shared" si="0"/>
        <v>0</v>
      </c>
      <c r="G54" s="127">
        <f>SUM(F54:F57)/SUM(D54:D57)</f>
        <v>0.45893719806763283</v>
      </c>
      <c r="H54" s="130"/>
    </row>
    <row r="55" spans="1:8" ht="16.5" customHeight="1">
      <c r="A55" s="99"/>
      <c r="B55" s="125"/>
      <c r="C55" s="48" t="s">
        <v>13</v>
      </c>
      <c r="D55" s="49">
        <f t="shared" si="0"/>
        <v>0</v>
      </c>
      <c r="E55" s="49">
        <f t="shared" si="0"/>
        <v>0</v>
      </c>
      <c r="F55" s="49">
        <f t="shared" si="0"/>
        <v>0</v>
      </c>
      <c r="G55" s="128"/>
      <c r="H55" s="131"/>
    </row>
    <row r="56" spans="1:8" ht="16.5" customHeight="1">
      <c r="A56" s="99"/>
      <c r="B56" s="125"/>
      <c r="C56" s="48" t="s">
        <v>14</v>
      </c>
      <c r="D56" s="49">
        <f>D24+D36+D44</f>
        <v>2152.8</v>
      </c>
      <c r="E56" s="49">
        <f>E24+E36+E44</f>
        <v>988</v>
      </c>
      <c r="F56" s="49">
        <f>F24+F36+F44</f>
        <v>988</v>
      </c>
      <c r="G56" s="128"/>
      <c r="H56" s="131"/>
    </row>
    <row r="57" spans="1:8" ht="17.25" customHeight="1" thickBot="1">
      <c r="A57" s="123"/>
      <c r="B57" s="126"/>
      <c r="C57" s="50" t="s">
        <v>15</v>
      </c>
      <c r="D57" s="51">
        <f aca="true" t="shared" si="1" ref="D57:F58">D25</f>
        <v>0</v>
      </c>
      <c r="E57" s="51">
        <f t="shared" si="1"/>
        <v>0</v>
      </c>
      <c r="F57" s="51">
        <f t="shared" si="1"/>
        <v>0</v>
      </c>
      <c r="G57" s="129"/>
      <c r="H57" s="132"/>
    </row>
    <row r="58" spans="1:8" ht="19.5" customHeight="1">
      <c r="A58" s="82" t="s">
        <v>100</v>
      </c>
      <c r="B58" s="85" t="s">
        <v>19</v>
      </c>
      <c r="C58" s="61" t="s">
        <v>12</v>
      </c>
      <c r="D58" s="62">
        <f t="shared" si="1"/>
        <v>0</v>
      </c>
      <c r="E58" s="62">
        <f t="shared" si="1"/>
        <v>0</v>
      </c>
      <c r="F58" s="62">
        <f t="shared" si="1"/>
        <v>0</v>
      </c>
      <c r="G58" s="160">
        <f>SUM(F58:F61)/SUM(D58:D61)</f>
        <v>0.45399515738498786</v>
      </c>
      <c r="H58" s="163"/>
    </row>
    <row r="59" spans="1:8" ht="20.25" customHeight="1">
      <c r="A59" s="83"/>
      <c r="B59" s="86"/>
      <c r="C59" s="63" t="s">
        <v>13</v>
      </c>
      <c r="D59" s="64">
        <f>D55</f>
        <v>0</v>
      </c>
      <c r="E59" s="64">
        <f>E27</f>
        <v>0</v>
      </c>
      <c r="F59" s="64">
        <f>F27</f>
        <v>0</v>
      </c>
      <c r="G59" s="161"/>
      <c r="H59" s="164"/>
    </row>
    <row r="60" spans="1:8" ht="18" customHeight="1">
      <c r="A60" s="83"/>
      <c r="B60" s="86"/>
      <c r="C60" s="63" t="s">
        <v>14</v>
      </c>
      <c r="D60" s="64">
        <f>D56+D19</f>
        <v>2312.8</v>
      </c>
      <c r="E60" s="64">
        <f>E56+E19</f>
        <v>1050</v>
      </c>
      <c r="F60" s="64">
        <f>F56+F19</f>
        <v>1050</v>
      </c>
      <c r="G60" s="161"/>
      <c r="H60" s="164"/>
    </row>
    <row r="61" spans="1:8" ht="19.5" customHeight="1" thickBot="1">
      <c r="A61" s="84"/>
      <c r="B61" s="87"/>
      <c r="C61" s="65" t="s">
        <v>15</v>
      </c>
      <c r="D61" s="66">
        <f>D29</f>
        <v>0</v>
      </c>
      <c r="E61" s="66">
        <f>E29</f>
        <v>0</v>
      </c>
      <c r="F61" s="66">
        <f>F29</f>
        <v>0</v>
      </c>
      <c r="G61" s="162"/>
      <c r="H61" s="165"/>
    </row>
    <row r="62" spans="1:8" s="1" customFormat="1" ht="32.25" customHeight="1">
      <c r="A62" s="13" t="s">
        <v>1</v>
      </c>
      <c r="B62" s="14"/>
      <c r="C62" s="166" t="s">
        <v>27</v>
      </c>
      <c r="D62" s="166"/>
      <c r="E62" s="166"/>
      <c r="F62" s="166"/>
      <c r="G62" s="166"/>
      <c r="H62" s="167"/>
    </row>
    <row r="63" spans="1:8" s="1" customFormat="1" ht="17.25" customHeight="1">
      <c r="A63" s="15" t="s">
        <v>2</v>
      </c>
      <c r="B63" s="16"/>
      <c r="C63" s="17" t="s">
        <v>162</v>
      </c>
      <c r="D63" s="18"/>
      <c r="E63" s="18"/>
      <c r="F63" s="18"/>
      <c r="G63" s="19"/>
      <c r="H63" s="20"/>
    </row>
    <row r="64" spans="1:8" s="1" customFormat="1" ht="20.25" customHeight="1" thickBot="1">
      <c r="A64" s="21" t="s">
        <v>3</v>
      </c>
      <c r="B64" s="22"/>
      <c r="C64" s="67"/>
      <c r="D64" s="23"/>
      <c r="E64" s="23"/>
      <c r="F64" s="23"/>
      <c r="G64" s="24"/>
      <c r="H64" s="25"/>
    </row>
    <row r="65" spans="1:8" s="1" customFormat="1" ht="141" thickBot="1">
      <c r="A65" s="26" t="s">
        <v>4</v>
      </c>
      <c r="B65" s="27" t="s">
        <v>5</v>
      </c>
      <c r="C65" s="27" t="s">
        <v>6</v>
      </c>
      <c r="D65" s="28" t="s">
        <v>7</v>
      </c>
      <c r="E65" s="28" t="s">
        <v>8</v>
      </c>
      <c r="F65" s="28" t="s">
        <v>9</v>
      </c>
      <c r="G65" s="27" t="s">
        <v>10</v>
      </c>
      <c r="H65" s="29" t="s">
        <v>11</v>
      </c>
    </row>
    <row r="66" spans="1:8" s="1" customFormat="1" ht="20.25" customHeight="1" thickBot="1">
      <c r="A66" s="139" t="s">
        <v>28</v>
      </c>
      <c r="B66" s="140"/>
      <c r="C66" s="140"/>
      <c r="D66" s="140"/>
      <c r="E66" s="140"/>
      <c r="F66" s="140"/>
      <c r="G66" s="140"/>
      <c r="H66" s="141"/>
    </row>
    <row r="67" spans="1:8" s="2" customFormat="1" ht="26.25" thickBot="1">
      <c r="A67" s="142">
        <v>1</v>
      </c>
      <c r="B67" s="157" t="s">
        <v>29</v>
      </c>
      <c r="C67" s="31" t="s">
        <v>12</v>
      </c>
      <c r="D67" s="32">
        <f aca="true" t="shared" si="2" ref="D67:F70">D71+D75+D95+D79+D83+D87+D91</f>
        <v>0</v>
      </c>
      <c r="E67" s="32">
        <f t="shared" si="2"/>
        <v>0</v>
      </c>
      <c r="F67" s="32">
        <f t="shared" si="2"/>
        <v>0</v>
      </c>
      <c r="G67" s="111">
        <f>SUM(F67:F70)/SUM(D67:D70)</f>
        <v>0.04398558271423711</v>
      </c>
      <c r="H67" s="145"/>
    </row>
    <row r="68" spans="1:8" s="2" customFormat="1" ht="13.5" thickBot="1">
      <c r="A68" s="143"/>
      <c r="B68" s="158"/>
      <c r="C68" s="34" t="s">
        <v>13</v>
      </c>
      <c r="D68" s="32">
        <f t="shared" si="2"/>
        <v>8977.5</v>
      </c>
      <c r="E68" s="32">
        <f t="shared" si="2"/>
        <v>0</v>
      </c>
      <c r="F68" s="32">
        <f t="shared" si="2"/>
        <v>0</v>
      </c>
      <c r="G68" s="96"/>
      <c r="H68" s="146"/>
    </row>
    <row r="69" spans="1:8" s="2" customFormat="1" ht="13.5" thickBot="1">
      <c r="A69" s="143"/>
      <c r="B69" s="158"/>
      <c r="C69" s="34" t="s">
        <v>14</v>
      </c>
      <c r="D69" s="32">
        <f t="shared" si="2"/>
        <v>11316.195</v>
      </c>
      <c r="E69" s="32">
        <f t="shared" si="2"/>
        <v>892.63</v>
      </c>
      <c r="F69" s="32">
        <f t="shared" si="2"/>
        <v>892.63</v>
      </c>
      <c r="G69" s="96"/>
      <c r="H69" s="146"/>
    </row>
    <row r="70" spans="1:8" s="2" customFormat="1" ht="13.5" thickBot="1">
      <c r="A70" s="144"/>
      <c r="B70" s="159"/>
      <c r="C70" s="37" t="s">
        <v>15</v>
      </c>
      <c r="D70" s="32">
        <f t="shared" si="2"/>
        <v>0</v>
      </c>
      <c r="E70" s="32">
        <f t="shared" si="2"/>
        <v>0</v>
      </c>
      <c r="F70" s="32">
        <f t="shared" si="2"/>
        <v>0</v>
      </c>
      <c r="G70" s="117"/>
      <c r="H70" s="147"/>
    </row>
    <row r="71" spans="1:8" s="3" customFormat="1" ht="12.75" customHeight="1">
      <c r="A71" s="109" t="s">
        <v>16</v>
      </c>
      <c r="B71" s="155" t="s">
        <v>30</v>
      </c>
      <c r="C71" s="52" t="s">
        <v>12</v>
      </c>
      <c r="D71" s="53">
        <v>0</v>
      </c>
      <c r="E71" s="53">
        <v>0</v>
      </c>
      <c r="F71" s="53">
        <v>0</v>
      </c>
      <c r="G71" s="111">
        <v>0</v>
      </c>
      <c r="H71" s="112"/>
    </row>
    <row r="72" spans="1:8" s="3" customFormat="1" ht="12.75">
      <c r="A72" s="94"/>
      <c r="B72" s="154"/>
      <c r="C72" s="42" t="s">
        <v>13</v>
      </c>
      <c r="D72" s="43">
        <v>0</v>
      </c>
      <c r="E72" s="43">
        <v>0</v>
      </c>
      <c r="F72" s="43">
        <v>0</v>
      </c>
      <c r="G72" s="96"/>
      <c r="H72" s="97"/>
    </row>
    <row r="73" spans="1:8" s="3" customFormat="1" ht="12.75">
      <c r="A73" s="94"/>
      <c r="B73" s="154"/>
      <c r="C73" s="42" t="s">
        <v>14</v>
      </c>
      <c r="D73" s="43">
        <v>0</v>
      </c>
      <c r="E73" s="43">
        <v>0</v>
      </c>
      <c r="F73" s="43">
        <v>0</v>
      </c>
      <c r="G73" s="96"/>
      <c r="H73" s="97"/>
    </row>
    <row r="74" spans="1:8" s="3" customFormat="1" ht="13.5" thickBot="1">
      <c r="A74" s="113"/>
      <c r="B74" s="156"/>
      <c r="C74" s="56" t="s">
        <v>15</v>
      </c>
      <c r="D74" s="57">
        <v>0</v>
      </c>
      <c r="E74" s="57">
        <v>0</v>
      </c>
      <c r="F74" s="57">
        <v>0</v>
      </c>
      <c r="G74" s="117"/>
      <c r="H74" s="118"/>
    </row>
    <row r="75" spans="1:8" s="3" customFormat="1" ht="12.75" customHeight="1">
      <c r="A75" s="94" t="s">
        <v>17</v>
      </c>
      <c r="B75" s="154" t="s">
        <v>31</v>
      </c>
      <c r="C75" s="40" t="s">
        <v>12</v>
      </c>
      <c r="D75" s="41">
        <v>0</v>
      </c>
      <c r="E75" s="41">
        <v>0</v>
      </c>
      <c r="F75" s="41">
        <v>0</v>
      </c>
      <c r="G75" s="96">
        <f>SUM(F75:F78)/SUM(D75:D78)</f>
        <v>0</v>
      </c>
      <c r="H75" s="97"/>
    </row>
    <row r="76" spans="1:8" s="3" customFormat="1" ht="12.75">
      <c r="A76" s="94"/>
      <c r="B76" s="154"/>
      <c r="C76" s="42" t="s">
        <v>13</v>
      </c>
      <c r="D76" s="43">
        <v>8977.5</v>
      </c>
      <c r="E76" s="43">
        <v>0</v>
      </c>
      <c r="F76" s="43">
        <v>0</v>
      </c>
      <c r="G76" s="96"/>
      <c r="H76" s="97"/>
    </row>
    <row r="77" spans="1:8" s="3" customFormat="1" ht="12.75">
      <c r="A77" s="94"/>
      <c r="B77" s="154"/>
      <c r="C77" s="42" t="s">
        <v>14</v>
      </c>
      <c r="D77" s="43">
        <v>800</v>
      </c>
      <c r="E77" s="43">
        <v>0</v>
      </c>
      <c r="F77" s="43">
        <v>0</v>
      </c>
      <c r="G77" s="96"/>
      <c r="H77" s="97"/>
    </row>
    <row r="78" spans="1:8" s="3" customFormat="1" ht="30" customHeight="1" thickBot="1">
      <c r="A78" s="94"/>
      <c r="B78" s="154"/>
      <c r="C78" s="44" t="s">
        <v>15</v>
      </c>
      <c r="D78" s="45">
        <v>0</v>
      </c>
      <c r="E78" s="45">
        <v>0</v>
      </c>
      <c r="F78" s="45">
        <v>0</v>
      </c>
      <c r="G78" s="96"/>
      <c r="H78" s="97"/>
    </row>
    <row r="79" spans="1:8" s="3" customFormat="1" ht="12.75" customHeight="1">
      <c r="A79" s="109" t="s">
        <v>20</v>
      </c>
      <c r="B79" s="155" t="s">
        <v>32</v>
      </c>
      <c r="C79" s="52" t="s">
        <v>12</v>
      </c>
      <c r="D79" s="53">
        <v>0</v>
      </c>
      <c r="E79" s="53">
        <v>0</v>
      </c>
      <c r="F79" s="53">
        <v>0</v>
      </c>
      <c r="G79" s="111">
        <f>SUM(F79:F82)/SUM(D79:D82)</f>
        <v>0</v>
      </c>
      <c r="H79" s="112"/>
    </row>
    <row r="80" spans="1:8" s="3" customFormat="1" ht="12.75">
      <c r="A80" s="94"/>
      <c r="B80" s="154"/>
      <c r="C80" s="42" t="s">
        <v>13</v>
      </c>
      <c r="D80" s="43">
        <v>0</v>
      </c>
      <c r="E80" s="43">
        <v>0</v>
      </c>
      <c r="F80" s="43">
        <v>0</v>
      </c>
      <c r="G80" s="96"/>
      <c r="H80" s="97"/>
    </row>
    <row r="81" spans="1:8" s="3" customFormat="1" ht="12.75">
      <c r="A81" s="94"/>
      <c r="B81" s="154"/>
      <c r="C81" s="42" t="s">
        <v>14</v>
      </c>
      <c r="D81" s="43">
        <v>7469.6</v>
      </c>
      <c r="E81" s="43">
        <v>0</v>
      </c>
      <c r="F81" s="43">
        <v>0</v>
      </c>
      <c r="G81" s="96"/>
      <c r="H81" s="97"/>
    </row>
    <row r="82" spans="1:8" s="3" customFormat="1" ht="13.5" thickBot="1">
      <c r="A82" s="113"/>
      <c r="B82" s="156"/>
      <c r="C82" s="56" t="s">
        <v>15</v>
      </c>
      <c r="D82" s="57">
        <v>0</v>
      </c>
      <c r="E82" s="57">
        <v>0</v>
      </c>
      <c r="F82" s="57">
        <v>0</v>
      </c>
      <c r="G82" s="117"/>
      <c r="H82" s="118"/>
    </row>
    <row r="83" spans="1:8" s="3" customFormat="1" ht="12.75" customHeight="1">
      <c r="A83" s="94" t="s">
        <v>21</v>
      </c>
      <c r="B83" s="154" t="s">
        <v>33</v>
      </c>
      <c r="C83" s="40" t="s">
        <v>12</v>
      </c>
      <c r="D83" s="41">
        <v>0</v>
      </c>
      <c r="E83" s="41">
        <v>0</v>
      </c>
      <c r="F83" s="41">
        <v>0</v>
      </c>
      <c r="G83" s="96">
        <f>SUM(F83:F86)/SUM(D83:D86)</f>
        <v>1</v>
      </c>
      <c r="H83" s="97"/>
    </row>
    <row r="84" spans="1:8" s="3" customFormat="1" ht="12.75">
      <c r="A84" s="94"/>
      <c r="B84" s="154"/>
      <c r="C84" s="42" t="s">
        <v>13</v>
      </c>
      <c r="D84" s="43">
        <v>0</v>
      </c>
      <c r="E84" s="43">
        <v>0</v>
      </c>
      <c r="F84" s="43">
        <v>0</v>
      </c>
      <c r="G84" s="96"/>
      <c r="H84" s="97"/>
    </row>
    <row r="85" spans="1:8" s="3" customFormat="1" ht="12.75">
      <c r="A85" s="94"/>
      <c r="B85" s="154"/>
      <c r="C85" s="42" t="s">
        <v>14</v>
      </c>
      <c r="D85" s="43">
        <v>348.63</v>
      </c>
      <c r="E85" s="43">
        <v>348.63</v>
      </c>
      <c r="F85" s="43">
        <v>348.63</v>
      </c>
      <c r="G85" s="96"/>
      <c r="H85" s="97"/>
    </row>
    <row r="86" spans="1:8" s="3" customFormat="1" ht="13.5" thickBot="1">
      <c r="A86" s="94"/>
      <c r="B86" s="154"/>
      <c r="C86" s="44" t="s">
        <v>15</v>
      </c>
      <c r="D86" s="45">
        <v>0</v>
      </c>
      <c r="E86" s="45">
        <v>0</v>
      </c>
      <c r="F86" s="45">
        <v>0</v>
      </c>
      <c r="G86" s="96"/>
      <c r="H86" s="97"/>
    </row>
    <row r="87" spans="1:8" s="3" customFormat="1" ht="12.75" customHeight="1">
      <c r="A87" s="109" t="s">
        <v>22</v>
      </c>
      <c r="B87" s="155" t="s">
        <v>34</v>
      </c>
      <c r="C87" s="52" t="s">
        <v>12</v>
      </c>
      <c r="D87" s="53">
        <v>0</v>
      </c>
      <c r="E87" s="53">
        <v>0</v>
      </c>
      <c r="F87" s="53">
        <v>0</v>
      </c>
      <c r="G87" s="111">
        <f>SUM(F87:F90)/SUM(D87:D90)</f>
        <v>0.5686274509803921</v>
      </c>
      <c r="H87" s="112"/>
    </row>
    <row r="88" spans="1:8" s="3" customFormat="1" ht="12.75">
      <c r="A88" s="94"/>
      <c r="B88" s="154"/>
      <c r="C88" s="42" t="s">
        <v>13</v>
      </c>
      <c r="D88" s="43">
        <v>0</v>
      </c>
      <c r="E88" s="43">
        <v>0</v>
      </c>
      <c r="F88" s="43">
        <v>0</v>
      </c>
      <c r="G88" s="96"/>
      <c r="H88" s="97"/>
    </row>
    <row r="89" spans="1:8" s="3" customFormat="1" ht="12.75">
      <c r="A89" s="94"/>
      <c r="B89" s="154"/>
      <c r="C89" s="42" t="s">
        <v>14</v>
      </c>
      <c r="D89" s="43">
        <v>510</v>
      </c>
      <c r="E89" s="43">
        <v>290</v>
      </c>
      <c r="F89" s="43">
        <v>290</v>
      </c>
      <c r="G89" s="96"/>
      <c r="H89" s="97"/>
    </row>
    <row r="90" spans="1:8" s="3" customFormat="1" ht="13.5" thickBot="1">
      <c r="A90" s="113"/>
      <c r="B90" s="156"/>
      <c r="C90" s="56" t="s">
        <v>15</v>
      </c>
      <c r="D90" s="57">
        <v>0</v>
      </c>
      <c r="E90" s="57">
        <v>0</v>
      </c>
      <c r="F90" s="57">
        <v>0</v>
      </c>
      <c r="G90" s="117"/>
      <c r="H90" s="118"/>
    </row>
    <row r="91" spans="1:8" s="3" customFormat="1" ht="12.75" customHeight="1">
      <c r="A91" s="94" t="s">
        <v>23</v>
      </c>
      <c r="B91" s="154" t="s">
        <v>35</v>
      </c>
      <c r="C91" s="40" t="s">
        <v>12</v>
      </c>
      <c r="D91" s="41">
        <v>0</v>
      </c>
      <c r="E91" s="41">
        <v>0</v>
      </c>
      <c r="F91" s="41">
        <v>0</v>
      </c>
      <c r="G91" s="96">
        <f>SUM(F91:F94)/SUM(D91:D94)</f>
        <v>0</v>
      </c>
      <c r="H91" s="97"/>
    </row>
    <row r="92" spans="1:8" s="3" customFormat="1" ht="12.75">
      <c r="A92" s="94"/>
      <c r="B92" s="154"/>
      <c r="C92" s="42" t="s">
        <v>13</v>
      </c>
      <c r="D92" s="43">
        <v>0</v>
      </c>
      <c r="E92" s="43">
        <v>0</v>
      </c>
      <c r="F92" s="43">
        <v>0</v>
      </c>
      <c r="G92" s="96"/>
      <c r="H92" s="97"/>
    </row>
    <row r="93" spans="1:8" s="3" customFormat="1" ht="12.75">
      <c r="A93" s="94"/>
      <c r="B93" s="154"/>
      <c r="C93" s="42" t="s">
        <v>14</v>
      </c>
      <c r="D93" s="43">
        <v>259.935</v>
      </c>
      <c r="E93" s="43">
        <v>0</v>
      </c>
      <c r="F93" s="43">
        <v>0</v>
      </c>
      <c r="G93" s="96"/>
      <c r="H93" s="97"/>
    </row>
    <row r="94" spans="1:8" s="3" customFormat="1" ht="13.5" thickBot="1">
      <c r="A94" s="113"/>
      <c r="B94" s="175"/>
      <c r="C94" s="56" t="s">
        <v>15</v>
      </c>
      <c r="D94" s="57">
        <v>0</v>
      </c>
      <c r="E94" s="57">
        <v>0</v>
      </c>
      <c r="F94" s="57">
        <v>0</v>
      </c>
      <c r="G94" s="117"/>
      <c r="H94" s="118"/>
    </row>
    <row r="95" spans="1:8" s="3" customFormat="1" ht="12.75">
      <c r="A95" s="109" t="s">
        <v>24</v>
      </c>
      <c r="B95" s="176" t="s">
        <v>47</v>
      </c>
      <c r="C95" s="52" t="s">
        <v>12</v>
      </c>
      <c r="D95" s="53">
        <v>0</v>
      </c>
      <c r="E95" s="53">
        <v>0</v>
      </c>
      <c r="F95" s="53">
        <v>0</v>
      </c>
      <c r="G95" s="111">
        <f>SUM(F95:F98)/SUM(D95:D98)</f>
        <v>0.13174068868223004</v>
      </c>
      <c r="H95" s="112"/>
    </row>
    <row r="96" spans="1:8" s="3" customFormat="1" ht="12.75">
      <c r="A96" s="94"/>
      <c r="B96" s="177"/>
      <c r="C96" s="42" t="s">
        <v>13</v>
      </c>
      <c r="D96" s="43">
        <v>0</v>
      </c>
      <c r="E96" s="43">
        <v>0</v>
      </c>
      <c r="F96" s="43">
        <v>0</v>
      </c>
      <c r="G96" s="96"/>
      <c r="H96" s="97"/>
    </row>
    <row r="97" spans="1:8" s="3" customFormat="1" ht="12.75">
      <c r="A97" s="94"/>
      <c r="B97" s="177"/>
      <c r="C97" s="42" t="s">
        <v>14</v>
      </c>
      <c r="D97" s="43">
        <v>1928.03</v>
      </c>
      <c r="E97" s="43">
        <v>254</v>
      </c>
      <c r="F97" s="43">
        <v>254</v>
      </c>
      <c r="G97" s="96"/>
      <c r="H97" s="97"/>
    </row>
    <row r="98" spans="1:8" s="3" customFormat="1" ht="13.5" thickBot="1">
      <c r="A98" s="113"/>
      <c r="B98" s="178"/>
      <c r="C98" s="56" t="s">
        <v>15</v>
      </c>
      <c r="D98" s="57">
        <v>0</v>
      </c>
      <c r="E98" s="57">
        <v>0</v>
      </c>
      <c r="F98" s="57">
        <v>0</v>
      </c>
      <c r="G98" s="117"/>
      <c r="H98" s="118"/>
    </row>
    <row r="99" spans="1:8" s="2" customFormat="1" ht="25.5">
      <c r="A99" s="142" t="s">
        <v>25</v>
      </c>
      <c r="B99" s="151" t="s">
        <v>36</v>
      </c>
      <c r="C99" s="31" t="s">
        <v>12</v>
      </c>
      <c r="D99" s="32">
        <f>D103+D107+D111</f>
        <v>0</v>
      </c>
      <c r="E99" s="32">
        <f>E103+E107+E111</f>
        <v>0</v>
      </c>
      <c r="F99" s="32">
        <f>F103+F107+F111</f>
        <v>0</v>
      </c>
      <c r="G99" s="111">
        <f>SUM(F99:F102)/SUM(D99:D102)</f>
        <v>0.5743357705933928</v>
      </c>
      <c r="H99" s="145"/>
    </row>
    <row r="100" spans="1:8" s="2" customFormat="1" ht="12.75">
      <c r="A100" s="143"/>
      <c r="B100" s="152"/>
      <c r="C100" s="34" t="s">
        <v>13</v>
      </c>
      <c r="D100" s="35">
        <f aca="true" t="shared" si="3" ref="D100:F102">D104+D108+D112</f>
        <v>0</v>
      </c>
      <c r="E100" s="35">
        <f t="shared" si="3"/>
        <v>0</v>
      </c>
      <c r="F100" s="35">
        <f t="shared" si="3"/>
        <v>0</v>
      </c>
      <c r="G100" s="96"/>
      <c r="H100" s="146"/>
    </row>
    <row r="101" spans="1:8" s="2" customFormat="1" ht="12.75">
      <c r="A101" s="143"/>
      <c r="B101" s="152"/>
      <c r="C101" s="34" t="s">
        <v>14</v>
      </c>
      <c r="D101" s="35">
        <f t="shared" si="3"/>
        <v>10082.36</v>
      </c>
      <c r="E101" s="35">
        <f t="shared" si="3"/>
        <v>5790.66</v>
      </c>
      <c r="F101" s="35">
        <f t="shared" si="3"/>
        <v>5790.66</v>
      </c>
      <c r="G101" s="96"/>
      <c r="H101" s="146"/>
    </row>
    <row r="102" spans="1:8" s="2" customFormat="1" ht="13.5" thickBot="1">
      <c r="A102" s="143"/>
      <c r="B102" s="152"/>
      <c r="C102" s="70" t="s">
        <v>15</v>
      </c>
      <c r="D102" s="71">
        <f t="shared" si="3"/>
        <v>0</v>
      </c>
      <c r="E102" s="71">
        <f t="shared" si="3"/>
        <v>0</v>
      </c>
      <c r="F102" s="71">
        <f t="shared" si="3"/>
        <v>0</v>
      </c>
      <c r="G102" s="96"/>
      <c r="H102" s="146"/>
    </row>
    <row r="103" spans="1:8" s="1" customFormat="1" ht="15.75" customHeight="1">
      <c r="A103" s="109" t="s">
        <v>26</v>
      </c>
      <c r="B103" s="149" t="s">
        <v>37</v>
      </c>
      <c r="C103" s="52" t="s">
        <v>12</v>
      </c>
      <c r="D103" s="53">
        <v>0</v>
      </c>
      <c r="E103" s="53">
        <v>0</v>
      </c>
      <c r="F103" s="53">
        <v>0</v>
      </c>
      <c r="G103" s="111">
        <f>SUM(F103:F106)/SUM(D103:D106)</f>
        <v>0.6766521585443794</v>
      </c>
      <c r="H103" s="112"/>
    </row>
    <row r="104" spans="1:8" s="1" customFormat="1" ht="18" customHeight="1">
      <c r="A104" s="94"/>
      <c r="B104" s="148"/>
      <c r="C104" s="42" t="s">
        <v>13</v>
      </c>
      <c r="D104" s="43">
        <v>0</v>
      </c>
      <c r="E104" s="43">
        <v>0</v>
      </c>
      <c r="F104" s="43">
        <v>0</v>
      </c>
      <c r="G104" s="96"/>
      <c r="H104" s="97"/>
    </row>
    <row r="105" spans="1:8" s="1" customFormat="1" ht="15" customHeight="1">
      <c r="A105" s="94"/>
      <c r="B105" s="148"/>
      <c r="C105" s="42" t="s">
        <v>14</v>
      </c>
      <c r="D105" s="43">
        <v>8402.19</v>
      </c>
      <c r="E105" s="43">
        <v>5685.36</v>
      </c>
      <c r="F105" s="43">
        <v>5685.36</v>
      </c>
      <c r="G105" s="96"/>
      <c r="H105" s="97"/>
    </row>
    <row r="106" spans="1:8" s="1" customFormat="1" ht="12.75" customHeight="1" thickBot="1">
      <c r="A106" s="113"/>
      <c r="B106" s="150"/>
      <c r="C106" s="56" t="s">
        <v>15</v>
      </c>
      <c r="D106" s="57">
        <v>0</v>
      </c>
      <c r="E106" s="57">
        <v>0</v>
      </c>
      <c r="F106" s="57">
        <v>0</v>
      </c>
      <c r="G106" s="117"/>
      <c r="H106" s="118"/>
    </row>
    <row r="107" spans="1:8" s="1" customFormat="1" ht="12.75">
      <c r="A107" s="94" t="s">
        <v>95</v>
      </c>
      <c r="B107" s="148" t="s">
        <v>38</v>
      </c>
      <c r="C107" s="40" t="s">
        <v>12</v>
      </c>
      <c r="D107" s="41">
        <v>0</v>
      </c>
      <c r="E107" s="41">
        <v>0</v>
      </c>
      <c r="F107" s="41">
        <v>0</v>
      </c>
      <c r="G107" s="96">
        <f>SUM(F107:F110)/SUM(D107:D110)</f>
        <v>0.3069970845481049</v>
      </c>
      <c r="H107" s="97"/>
    </row>
    <row r="108" spans="1:8" s="1" customFormat="1" ht="12.75">
      <c r="A108" s="94"/>
      <c r="B108" s="148"/>
      <c r="C108" s="42" t="s">
        <v>13</v>
      </c>
      <c r="D108" s="43">
        <v>0</v>
      </c>
      <c r="E108" s="43">
        <v>0</v>
      </c>
      <c r="F108" s="43">
        <v>0</v>
      </c>
      <c r="G108" s="96"/>
      <c r="H108" s="97"/>
    </row>
    <row r="109" spans="1:8" s="1" customFormat="1" ht="12.75">
      <c r="A109" s="94"/>
      <c r="B109" s="148"/>
      <c r="C109" s="42" t="s">
        <v>14</v>
      </c>
      <c r="D109" s="43">
        <v>343</v>
      </c>
      <c r="E109" s="43">
        <v>105.3</v>
      </c>
      <c r="F109" s="43">
        <v>105.3</v>
      </c>
      <c r="G109" s="96"/>
      <c r="H109" s="97"/>
    </row>
    <row r="110" spans="1:8" s="1" customFormat="1" ht="12.75" customHeight="1" thickBot="1">
      <c r="A110" s="113"/>
      <c r="B110" s="150"/>
      <c r="C110" s="56" t="s">
        <v>15</v>
      </c>
      <c r="D110" s="57">
        <v>0</v>
      </c>
      <c r="E110" s="57">
        <v>0</v>
      </c>
      <c r="F110" s="57">
        <v>0</v>
      </c>
      <c r="G110" s="117"/>
      <c r="H110" s="118"/>
    </row>
    <row r="111" spans="1:8" s="1" customFormat="1" ht="12.75">
      <c r="A111" s="109" t="s">
        <v>96</v>
      </c>
      <c r="B111" s="149" t="s">
        <v>39</v>
      </c>
      <c r="C111" s="52" t="s">
        <v>12</v>
      </c>
      <c r="D111" s="53">
        <v>0</v>
      </c>
      <c r="E111" s="53">
        <v>0</v>
      </c>
      <c r="F111" s="53">
        <v>0</v>
      </c>
      <c r="G111" s="111">
        <f>SUM(F111:F114)/SUM(D111:D114)</f>
        <v>0</v>
      </c>
      <c r="H111" s="112"/>
    </row>
    <row r="112" spans="1:8" s="1" customFormat="1" ht="12.75">
      <c r="A112" s="94"/>
      <c r="B112" s="148"/>
      <c r="C112" s="42" t="s">
        <v>13</v>
      </c>
      <c r="D112" s="43">
        <v>0</v>
      </c>
      <c r="E112" s="43">
        <v>0</v>
      </c>
      <c r="F112" s="43">
        <v>0</v>
      </c>
      <c r="G112" s="96"/>
      <c r="H112" s="97"/>
    </row>
    <row r="113" spans="1:8" s="1" customFormat="1" ht="12.75">
      <c r="A113" s="94"/>
      <c r="B113" s="148"/>
      <c r="C113" s="42" t="s">
        <v>14</v>
      </c>
      <c r="D113" s="43">
        <v>1337.17</v>
      </c>
      <c r="E113" s="43">
        <v>0</v>
      </c>
      <c r="F113" s="43">
        <v>0</v>
      </c>
      <c r="G113" s="96"/>
      <c r="H113" s="97"/>
    </row>
    <row r="114" spans="1:8" s="1" customFormat="1" ht="13.5" thickBot="1">
      <c r="A114" s="94"/>
      <c r="B114" s="148"/>
      <c r="C114" s="44" t="s">
        <v>15</v>
      </c>
      <c r="D114" s="45">
        <v>0</v>
      </c>
      <c r="E114" s="45">
        <v>0</v>
      </c>
      <c r="F114" s="45">
        <v>0</v>
      </c>
      <c r="G114" s="96"/>
      <c r="H114" s="97"/>
    </row>
    <row r="115" spans="1:8" s="1" customFormat="1" ht="25.5">
      <c r="A115" s="98" t="s">
        <v>100</v>
      </c>
      <c r="B115" s="124" t="s">
        <v>128</v>
      </c>
      <c r="C115" s="46" t="s">
        <v>12</v>
      </c>
      <c r="D115" s="47">
        <f aca="true" t="shared" si="4" ref="D115:F118">D67+D99</f>
        <v>0</v>
      </c>
      <c r="E115" s="47">
        <f t="shared" si="4"/>
        <v>0</v>
      </c>
      <c r="F115" s="47">
        <f t="shared" si="4"/>
        <v>0</v>
      </c>
      <c r="G115" s="127">
        <f>SUM(F115:F118)/SUM(D115:D118)</f>
        <v>0.22001836644027672</v>
      </c>
      <c r="H115" s="130"/>
    </row>
    <row r="116" spans="1:8" s="1" customFormat="1" ht="12.75">
      <c r="A116" s="99"/>
      <c r="B116" s="125"/>
      <c r="C116" s="48" t="s">
        <v>13</v>
      </c>
      <c r="D116" s="49">
        <f t="shared" si="4"/>
        <v>8977.5</v>
      </c>
      <c r="E116" s="49">
        <f t="shared" si="4"/>
        <v>0</v>
      </c>
      <c r="F116" s="49">
        <f t="shared" si="4"/>
        <v>0</v>
      </c>
      <c r="G116" s="128"/>
      <c r="H116" s="131"/>
    </row>
    <row r="117" spans="1:8" s="1" customFormat="1" ht="12.75">
      <c r="A117" s="99"/>
      <c r="B117" s="125"/>
      <c r="C117" s="48" t="s">
        <v>14</v>
      </c>
      <c r="D117" s="49">
        <f t="shared" si="4"/>
        <v>21398.555</v>
      </c>
      <c r="E117" s="49">
        <f t="shared" si="4"/>
        <v>6683.29</v>
      </c>
      <c r="F117" s="49">
        <f t="shared" si="4"/>
        <v>6683.29</v>
      </c>
      <c r="G117" s="128"/>
      <c r="H117" s="131"/>
    </row>
    <row r="118" spans="1:8" s="1" customFormat="1" ht="13.5" thickBot="1">
      <c r="A118" s="123"/>
      <c r="B118" s="126"/>
      <c r="C118" s="50" t="s">
        <v>15</v>
      </c>
      <c r="D118" s="51">
        <f t="shared" si="4"/>
        <v>0</v>
      </c>
      <c r="E118" s="51">
        <f t="shared" si="4"/>
        <v>0</v>
      </c>
      <c r="F118" s="51">
        <f t="shared" si="4"/>
        <v>0</v>
      </c>
      <c r="G118" s="129"/>
      <c r="H118" s="132"/>
    </row>
    <row r="119" spans="1:8" s="1" customFormat="1" ht="15.75" customHeight="1" thickBot="1">
      <c r="A119" s="139" t="s">
        <v>40</v>
      </c>
      <c r="B119" s="140"/>
      <c r="C119" s="140"/>
      <c r="D119" s="140"/>
      <c r="E119" s="140"/>
      <c r="F119" s="140"/>
      <c r="G119" s="140"/>
      <c r="H119" s="141"/>
    </row>
    <row r="120" spans="1:8" s="2" customFormat="1" ht="13.5" customHeight="1">
      <c r="A120" s="142" t="s">
        <v>97</v>
      </c>
      <c r="B120" s="172" t="s">
        <v>42</v>
      </c>
      <c r="C120" s="31" t="s">
        <v>12</v>
      </c>
      <c r="D120" s="32">
        <f aca="true" t="shared" si="5" ref="D120:F123">D124+D128</f>
        <v>0</v>
      </c>
      <c r="E120" s="32">
        <f t="shared" si="5"/>
        <v>0</v>
      </c>
      <c r="F120" s="32">
        <f t="shared" si="5"/>
        <v>0</v>
      </c>
      <c r="G120" s="111">
        <f>SUM(F120:F123)/SUM(D120:D123)</f>
        <v>0.6510220994475138</v>
      </c>
      <c r="H120" s="145"/>
    </row>
    <row r="121" spans="1:8" s="2" customFormat="1" ht="12.75">
      <c r="A121" s="143"/>
      <c r="B121" s="173"/>
      <c r="C121" s="34" t="s">
        <v>13</v>
      </c>
      <c r="D121" s="35">
        <f t="shared" si="5"/>
        <v>0</v>
      </c>
      <c r="E121" s="35">
        <f t="shared" si="5"/>
        <v>0</v>
      </c>
      <c r="F121" s="35">
        <f t="shared" si="5"/>
        <v>0</v>
      </c>
      <c r="G121" s="96"/>
      <c r="H121" s="146"/>
    </row>
    <row r="122" spans="1:8" s="2" customFormat="1" ht="12.75">
      <c r="A122" s="143"/>
      <c r="B122" s="173"/>
      <c r="C122" s="34" t="s">
        <v>14</v>
      </c>
      <c r="D122" s="35">
        <f t="shared" si="5"/>
        <v>2172</v>
      </c>
      <c r="E122" s="35">
        <f t="shared" si="5"/>
        <v>1414.02</v>
      </c>
      <c r="F122" s="35">
        <f t="shared" si="5"/>
        <v>1414.02</v>
      </c>
      <c r="G122" s="96"/>
      <c r="H122" s="146"/>
    </row>
    <row r="123" spans="1:8" s="2" customFormat="1" ht="13.5" thickBot="1">
      <c r="A123" s="144"/>
      <c r="B123" s="174"/>
      <c r="C123" s="37" t="s">
        <v>15</v>
      </c>
      <c r="D123" s="38">
        <f t="shared" si="5"/>
        <v>0</v>
      </c>
      <c r="E123" s="38">
        <f t="shared" si="5"/>
        <v>0</v>
      </c>
      <c r="F123" s="38">
        <f t="shared" si="5"/>
        <v>0</v>
      </c>
      <c r="G123" s="117"/>
      <c r="H123" s="147"/>
    </row>
    <row r="124" spans="1:8" s="3" customFormat="1" ht="12.75" customHeight="1">
      <c r="A124" s="94" t="s">
        <v>98</v>
      </c>
      <c r="B124" s="169" t="s">
        <v>43</v>
      </c>
      <c r="C124" s="40" t="s">
        <v>12</v>
      </c>
      <c r="D124" s="41">
        <v>0</v>
      </c>
      <c r="E124" s="41">
        <v>0</v>
      </c>
      <c r="F124" s="41">
        <v>0</v>
      </c>
      <c r="G124" s="96">
        <f>SUM(F124:F127)/SUM(D124:D127)</f>
        <v>0.5117416829745597</v>
      </c>
      <c r="H124" s="97"/>
    </row>
    <row r="125" spans="1:8" s="3" customFormat="1" ht="12.75">
      <c r="A125" s="94"/>
      <c r="B125" s="169"/>
      <c r="C125" s="42" t="s">
        <v>13</v>
      </c>
      <c r="D125" s="43">
        <v>0</v>
      </c>
      <c r="E125" s="43">
        <v>0</v>
      </c>
      <c r="F125" s="43">
        <v>0</v>
      </c>
      <c r="G125" s="96"/>
      <c r="H125" s="97"/>
    </row>
    <row r="126" spans="1:8" s="3" customFormat="1" ht="12.75">
      <c r="A126" s="94"/>
      <c r="B126" s="169"/>
      <c r="C126" s="42" t="s">
        <v>14</v>
      </c>
      <c r="D126" s="43">
        <v>1022</v>
      </c>
      <c r="E126" s="43">
        <v>523</v>
      </c>
      <c r="F126" s="43">
        <v>523</v>
      </c>
      <c r="G126" s="96"/>
      <c r="H126" s="97"/>
    </row>
    <row r="127" spans="1:8" s="3" customFormat="1" ht="13.5" thickBot="1">
      <c r="A127" s="113"/>
      <c r="B127" s="170"/>
      <c r="C127" s="56" t="s">
        <v>15</v>
      </c>
      <c r="D127" s="57">
        <v>0</v>
      </c>
      <c r="E127" s="57">
        <v>0</v>
      </c>
      <c r="F127" s="57">
        <v>0</v>
      </c>
      <c r="G127" s="117"/>
      <c r="H127" s="118"/>
    </row>
    <row r="128" spans="1:8" s="3" customFormat="1" ht="12.75" customHeight="1">
      <c r="A128" s="109" t="s">
        <v>99</v>
      </c>
      <c r="B128" s="171" t="s">
        <v>44</v>
      </c>
      <c r="C128" s="52" t="s">
        <v>12</v>
      </c>
      <c r="D128" s="53">
        <v>0</v>
      </c>
      <c r="E128" s="53">
        <v>0</v>
      </c>
      <c r="F128" s="53">
        <v>0</v>
      </c>
      <c r="G128" s="111">
        <f>SUM(F128:F131)/SUM(D128:D131)</f>
        <v>0.7747999999999999</v>
      </c>
      <c r="H128" s="112"/>
    </row>
    <row r="129" spans="1:8" s="3" customFormat="1" ht="12.75">
      <c r="A129" s="94"/>
      <c r="B129" s="169"/>
      <c r="C129" s="42" t="s">
        <v>13</v>
      </c>
      <c r="D129" s="43">
        <v>0</v>
      </c>
      <c r="E129" s="43">
        <v>0</v>
      </c>
      <c r="F129" s="43">
        <v>0</v>
      </c>
      <c r="G129" s="96"/>
      <c r="H129" s="97"/>
    </row>
    <row r="130" spans="1:8" s="3" customFormat="1" ht="12.75">
      <c r="A130" s="94"/>
      <c r="B130" s="169"/>
      <c r="C130" s="42" t="s">
        <v>14</v>
      </c>
      <c r="D130" s="43">
        <v>1150</v>
      </c>
      <c r="E130" s="43">
        <v>891.02</v>
      </c>
      <c r="F130" s="43">
        <v>891.02</v>
      </c>
      <c r="G130" s="96"/>
      <c r="H130" s="97"/>
    </row>
    <row r="131" spans="1:8" s="3" customFormat="1" ht="13.5" thickBot="1">
      <c r="A131" s="94"/>
      <c r="B131" s="169"/>
      <c r="C131" s="44" t="s">
        <v>15</v>
      </c>
      <c r="D131" s="45">
        <v>0</v>
      </c>
      <c r="E131" s="45">
        <v>0</v>
      </c>
      <c r="F131" s="45">
        <v>0</v>
      </c>
      <c r="G131" s="96"/>
      <c r="H131" s="97"/>
    </row>
    <row r="132" spans="1:8" s="1" customFormat="1" ht="25.5">
      <c r="A132" s="98" t="s">
        <v>101</v>
      </c>
      <c r="B132" s="124" t="s">
        <v>127</v>
      </c>
      <c r="C132" s="46" t="s">
        <v>12</v>
      </c>
      <c r="D132" s="47">
        <f aca="true" t="shared" si="6" ref="D132:F135">D120</f>
        <v>0</v>
      </c>
      <c r="E132" s="47">
        <f t="shared" si="6"/>
        <v>0</v>
      </c>
      <c r="F132" s="47">
        <f t="shared" si="6"/>
        <v>0</v>
      </c>
      <c r="G132" s="127">
        <f>SUM(F132:F135)/SUM(D132:D135)</f>
        <v>0.6510220994475138</v>
      </c>
      <c r="H132" s="130"/>
    </row>
    <row r="133" spans="1:8" s="1" customFormat="1" ht="12.75">
      <c r="A133" s="99"/>
      <c r="B133" s="125"/>
      <c r="C133" s="48" t="s">
        <v>13</v>
      </c>
      <c r="D133" s="49">
        <f t="shared" si="6"/>
        <v>0</v>
      </c>
      <c r="E133" s="49">
        <f t="shared" si="6"/>
        <v>0</v>
      </c>
      <c r="F133" s="49">
        <f t="shared" si="6"/>
        <v>0</v>
      </c>
      <c r="G133" s="128"/>
      <c r="H133" s="131"/>
    </row>
    <row r="134" spans="1:8" s="1" customFormat="1" ht="12.75">
      <c r="A134" s="99"/>
      <c r="B134" s="125"/>
      <c r="C134" s="48" t="s">
        <v>14</v>
      </c>
      <c r="D134" s="49">
        <f t="shared" si="6"/>
        <v>2172</v>
      </c>
      <c r="E134" s="49">
        <f t="shared" si="6"/>
        <v>1414.02</v>
      </c>
      <c r="F134" s="49">
        <f t="shared" si="6"/>
        <v>1414.02</v>
      </c>
      <c r="G134" s="128"/>
      <c r="H134" s="131"/>
    </row>
    <row r="135" spans="1:8" s="1" customFormat="1" ht="13.5" thickBot="1">
      <c r="A135" s="123"/>
      <c r="B135" s="126"/>
      <c r="C135" s="50" t="s">
        <v>15</v>
      </c>
      <c r="D135" s="51">
        <f t="shared" si="6"/>
        <v>0</v>
      </c>
      <c r="E135" s="51">
        <f t="shared" si="6"/>
        <v>0</v>
      </c>
      <c r="F135" s="51">
        <f t="shared" si="6"/>
        <v>0</v>
      </c>
      <c r="G135" s="129"/>
      <c r="H135" s="132"/>
    </row>
    <row r="136" spans="1:8" s="1" customFormat="1" ht="15.75" customHeight="1" thickBot="1">
      <c r="A136" s="139" t="s">
        <v>41</v>
      </c>
      <c r="B136" s="140"/>
      <c r="C136" s="140"/>
      <c r="D136" s="140"/>
      <c r="E136" s="140"/>
      <c r="F136" s="140"/>
      <c r="G136" s="140"/>
      <c r="H136" s="141"/>
    </row>
    <row r="137" spans="1:8" s="2" customFormat="1" ht="13.5" customHeight="1">
      <c r="A137" s="142" t="s">
        <v>102</v>
      </c>
      <c r="B137" s="114" t="s">
        <v>45</v>
      </c>
      <c r="C137" s="31" t="s">
        <v>12</v>
      </c>
      <c r="D137" s="32">
        <f aca="true" t="shared" si="7" ref="D137:F140">D141</f>
        <v>0</v>
      </c>
      <c r="E137" s="32">
        <f t="shared" si="7"/>
        <v>0</v>
      </c>
      <c r="F137" s="32">
        <f t="shared" si="7"/>
        <v>0</v>
      </c>
      <c r="G137" s="111">
        <f>SUM(F137:F140)/SUM(D137:D140)</f>
        <v>0.5135889102362046</v>
      </c>
      <c r="H137" s="145"/>
    </row>
    <row r="138" spans="1:8" s="2" customFormat="1" ht="12.75">
      <c r="A138" s="143"/>
      <c r="B138" s="115"/>
      <c r="C138" s="34" t="s">
        <v>13</v>
      </c>
      <c r="D138" s="35">
        <f t="shared" si="7"/>
        <v>0</v>
      </c>
      <c r="E138" s="35">
        <f t="shared" si="7"/>
        <v>0</v>
      </c>
      <c r="F138" s="35">
        <f t="shared" si="7"/>
        <v>0</v>
      </c>
      <c r="G138" s="96"/>
      <c r="H138" s="146"/>
    </row>
    <row r="139" spans="1:8" s="2" customFormat="1" ht="12.75">
      <c r="A139" s="143"/>
      <c r="B139" s="115"/>
      <c r="C139" s="34" t="s">
        <v>14</v>
      </c>
      <c r="D139" s="35">
        <f t="shared" si="7"/>
        <v>2397.87109</v>
      </c>
      <c r="E139" s="35">
        <f t="shared" si="7"/>
        <v>1231.52</v>
      </c>
      <c r="F139" s="35">
        <f t="shared" si="7"/>
        <v>1231.52</v>
      </c>
      <c r="G139" s="96"/>
      <c r="H139" s="146"/>
    </row>
    <row r="140" spans="1:8" s="2" customFormat="1" ht="13.5" thickBot="1">
      <c r="A140" s="144"/>
      <c r="B140" s="116"/>
      <c r="C140" s="37" t="s">
        <v>15</v>
      </c>
      <c r="D140" s="38">
        <f t="shared" si="7"/>
        <v>0</v>
      </c>
      <c r="E140" s="38">
        <f t="shared" si="7"/>
        <v>0</v>
      </c>
      <c r="F140" s="38">
        <f t="shared" si="7"/>
        <v>0</v>
      </c>
      <c r="G140" s="117"/>
      <c r="H140" s="147"/>
    </row>
    <row r="141" spans="1:8" s="3" customFormat="1" ht="12.75" customHeight="1">
      <c r="A141" s="94" t="s">
        <v>103</v>
      </c>
      <c r="B141" s="95" t="s">
        <v>46</v>
      </c>
      <c r="C141" s="40" t="s">
        <v>12</v>
      </c>
      <c r="D141" s="41">
        <v>0</v>
      </c>
      <c r="E141" s="41">
        <v>0</v>
      </c>
      <c r="F141" s="41">
        <v>0</v>
      </c>
      <c r="G141" s="96">
        <f>SUM(F141:F144)/SUM(D141:D144)</f>
        <v>0.5135889102362046</v>
      </c>
      <c r="H141" s="97"/>
    </row>
    <row r="142" spans="1:8" s="3" customFormat="1" ht="12.75" customHeight="1">
      <c r="A142" s="94"/>
      <c r="B142" s="95"/>
      <c r="C142" s="42" t="s">
        <v>13</v>
      </c>
      <c r="D142" s="43">
        <v>0</v>
      </c>
      <c r="E142" s="43">
        <v>0</v>
      </c>
      <c r="F142" s="43">
        <v>0</v>
      </c>
      <c r="G142" s="96"/>
      <c r="H142" s="97"/>
    </row>
    <row r="143" spans="1:8" s="3" customFormat="1" ht="12.75" customHeight="1">
      <c r="A143" s="94"/>
      <c r="B143" s="95"/>
      <c r="C143" s="42" t="s">
        <v>14</v>
      </c>
      <c r="D143" s="43">
        <v>2397.87109</v>
      </c>
      <c r="E143" s="43">
        <v>1231.52</v>
      </c>
      <c r="F143" s="43">
        <v>1231.52</v>
      </c>
      <c r="G143" s="96"/>
      <c r="H143" s="97"/>
    </row>
    <row r="144" spans="1:8" s="3" customFormat="1" ht="13.5" customHeight="1" thickBot="1">
      <c r="A144" s="94"/>
      <c r="B144" s="95"/>
      <c r="C144" s="44" t="s">
        <v>15</v>
      </c>
      <c r="D144" s="45">
        <v>0</v>
      </c>
      <c r="E144" s="45">
        <v>0</v>
      </c>
      <c r="F144" s="45">
        <v>0</v>
      </c>
      <c r="G144" s="96"/>
      <c r="H144" s="97"/>
    </row>
    <row r="145" spans="1:8" s="1" customFormat="1" ht="25.5">
      <c r="A145" s="98" t="s">
        <v>104</v>
      </c>
      <c r="B145" s="124" t="s">
        <v>126</v>
      </c>
      <c r="C145" s="46" t="s">
        <v>12</v>
      </c>
      <c r="D145" s="47">
        <f aca="true" t="shared" si="8" ref="D145:F148">D141</f>
        <v>0</v>
      </c>
      <c r="E145" s="47">
        <f t="shared" si="8"/>
        <v>0</v>
      </c>
      <c r="F145" s="47">
        <f t="shared" si="8"/>
        <v>0</v>
      </c>
      <c r="G145" s="127">
        <f>SUM(F145:F148)/SUM(D145:D148)</f>
        <v>0.5135889102362046</v>
      </c>
      <c r="H145" s="130"/>
    </row>
    <row r="146" spans="1:8" s="1" customFormat="1" ht="12.75">
      <c r="A146" s="99"/>
      <c r="B146" s="125"/>
      <c r="C146" s="48" t="s">
        <v>13</v>
      </c>
      <c r="D146" s="49">
        <f t="shared" si="8"/>
        <v>0</v>
      </c>
      <c r="E146" s="49">
        <f t="shared" si="8"/>
        <v>0</v>
      </c>
      <c r="F146" s="49">
        <f t="shared" si="8"/>
        <v>0</v>
      </c>
      <c r="G146" s="128"/>
      <c r="H146" s="131"/>
    </row>
    <row r="147" spans="1:8" s="1" customFormat="1" ht="12.75">
      <c r="A147" s="99"/>
      <c r="B147" s="125"/>
      <c r="C147" s="48" t="s">
        <v>14</v>
      </c>
      <c r="D147" s="49">
        <f t="shared" si="8"/>
        <v>2397.87109</v>
      </c>
      <c r="E147" s="49">
        <f t="shared" si="8"/>
        <v>1231.52</v>
      </c>
      <c r="F147" s="49">
        <f t="shared" si="8"/>
        <v>1231.52</v>
      </c>
      <c r="G147" s="128"/>
      <c r="H147" s="131"/>
    </row>
    <row r="148" spans="1:8" s="1" customFormat="1" ht="13.5" thickBot="1">
      <c r="A148" s="123"/>
      <c r="B148" s="126"/>
      <c r="C148" s="50" t="s">
        <v>15</v>
      </c>
      <c r="D148" s="51">
        <f t="shared" si="8"/>
        <v>0</v>
      </c>
      <c r="E148" s="51">
        <f t="shared" si="8"/>
        <v>0</v>
      </c>
      <c r="F148" s="51">
        <f t="shared" si="8"/>
        <v>0</v>
      </c>
      <c r="G148" s="129"/>
      <c r="H148" s="132"/>
    </row>
    <row r="149" spans="1:8" s="1" customFormat="1" ht="25.5">
      <c r="A149" s="82" t="s">
        <v>105</v>
      </c>
      <c r="B149" s="85" t="s">
        <v>19</v>
      </c>
      <c r="C149" s="61" t="s">
        <v>12</v>
      </c>
      <c r="D149" s="62">
        <f aca="true" t="shared" si="9" ref="D149:F152">D145+D132+D115</f>
        <v>0</v>
      </c>
      <c r="E149" s="62">
        <f t="shared" si="9"/>
        <v>0</v>
      </c>
      <c r="F149" s="62">
        <f t="shared" si="9"/>
        <v>0</v>
      </c>
      <c r="G149" s="160">
        <f>SUM(F149:F152)/SUM(D149:D152)</f>
        <v>0.2669504301009068</v>
      </c>
      <c r="H149" s="163"/>
    </row>
    <row r="150" spans="1:8" s="1" customFormat="1" ht="12.75">
      <c r="A150" s="83"/>
      <c r="B150" s="86"/>
      <c r="C150" s="63" t="s">
        <v>13</v>
      </c>
      <c r="D150" s="64">
        <f t="shared" si="9"/>
        <v>8977.5</v>
      </c>
      <c r="E150" s="64">
        <f t="shared" si="9"/>
        <v>0</v>
      </c>
      <c r="F150" s="64">
        <f t="shared" si="9"/>
        <v>0</v>
      </c>
      <c r="G150" s="161"/>
      <c r="H150" s="164"/>
    </row>
    <row r="151" spans="1:8" s="1" customFormat="1" ht="12.75">
      <c r="A151" s="83"/>
      <c r="B151" s="86"/>
      <c r="C151" s="63" t="s">
        <v>14</v>
      </c>
      <c r="D151" s="64">
        <f t="shared" si="9"/>
        <v>25968.42609</v>
      </c>
      <c r="E151" s="64">
        <f t="shared" si="9"/>
        <v>9328.83</v>
      </c>
      <c r="F151" s="64">
        <f t="shared" si="9"/>
        <v>9328.83</v>
      </c>
      <c r="G151" s="161"/>
      <c r="H151" s="164"/>
    </row>
    <row r="152" spans="1:8" s="1" customFormat="1" ht="13.5" thickBot="1">
      <c r="A152" s="84"/>
      <c r="B152" s="87"/>
      <c r="C152" s="65" t="s">
        <v>15</v>
      </c>
      <c r="D152" s="72">
        <f t="shared" si="9"/>
        <v>0</v>
      </c>
      <c r="E152" s="72">
        <f t="shared" si="9"/>
        <v>0</v>
      </c>
      <c r="F152" s="72">
        <f t="shared" si="9"/>
        <v>0</v>
      </c>
      <c r="G152" s="162"/>
      <c r="H152" s="165"/>
    </row>
    <row r="153" spans="1:8" ht="45.75" customHeight="1">
      <c r="A153" s="13" t="s">
        <v>1</v>
      </c>
      <c r="B153" s="14"/>
      <c r="C153" s="166" t="s">
        <v>81</v>
      </c>
      <c r="D153" s="166"/>
      <c r="E153" s="166"/>
      <c r="F153" s="166"/>
      <c r="G153" s="166"/>
      <c r="H153" s="167"/>
    </row>
    <row r="154" spans="1:8" ht="15" customHeight="1">
      <c r="A154" s="15" t="s">
        <v>2</v>
      </c>
      <c r="B154" s="16"/>
      <c r="C154" s="17" t="s">
        <v>162</v>
      </c>
      <c r="D154" s="18"/>
      <c r="E154" s="18"/>
      <c r="F154" s="18"/>
      <c r="G154" s="19"/>
      <c r="H154" s="20"/>
    </row>
    <row r="155" spans="1:8" ht="15.75" customHeight="1" thickBot="1">
      <c r="A155" s="21" t="s">
        <v>3</v>
      </c>
      <c r="B155" s="22"/>
      <c r="C155" s="67"/>
      <c r="D155" s="23"/>
      <c r="E155" s="23"/>
      <c r="F155" s="23"/>
      <c r="G155" s="24"/>
      <c r="H155" s="25"/>
    </row>
    <row r="156" spans="1:8" ht="140.25" customHeight="1" thickBot="1">
      <c r="A156" s="26" t="s">
        <v>4</v>
      </c>
      <c r="B156" s="27" t="s">
        <v>5</v>
      </c>
      <c r="C156" s="27" t="s">
        <v>6</v>
      </c>
      <c r="D156" s="28" t="s">
        <v>7</v>
      </c>
      <c r="E156" s="28" t="s">
        <v>8</v>
      </c>
      <c r="F156" s="28" t="s">
        <v>9</v>
      </c>
      <c r="G156" s="27" t="s">
        <v>10</v>
      </c>
      <c r="H156" s="29" t="s">
        <v>11</v>
      </c>
    </row>
    <row r="157" spans="1:8" ht="52.5" customHeight="1" thickBot="1">
      <c r="A157" s="139" t="s">
        <v>82</v>
      </c>
      <c r="B157" s="140"/>
      <c r="C157" s="140"/>
      <c r="D157" s="140"/>
      <c r="E157" s="140"/>
      <c r="F157" s="140"/>
      <c r="G157" s="140"/>
      <c r="H157" s="141"/>
    </row>
    <row r="158" spans="1:8" ht="19.5" customHeight="1">
      <c r="A158" s="142">
        <v>1</v>
      </c>
      <c r="B158" s="157" t="s">
        <v>83</v>
      </c>
      <c r="C158" s="31" t="s">
        <v>12</v>
      </c>
      <c r="D158" s="32">
        <v>0</v>
      </c>
      <c r="E158" s="32">
        <v>0</v>
      </c>
      <c r="F158" s="32">
        <v>0</v>
      </c>
      <c r="G158" s="111">
        <v>0</v>
      </c>
      <c r="H158" s="145"/>
    </row>
    <row r="159" spans="1:8" ht="18.75" customHeight="1">
      <c r="A159" s="143"/>
      <c r="B159" s="158"/>
      <c r="C159" s="34" t="s">
        <v>13</v>
      </c>
      <c r="D159" s="35">
        <v>0</v>
      </c>
      <c r="E159" s="35">
        <v>0</v>
      </c>
      <c r="F159" s="35">
        <v>0</v>
      </c>
      <c r="G159" s="96"/>
      <c r="H159" s="146"/>
    </row>
    <row r="160" spans="1:8" ht="17.25" customHeight="1">
      <c r="A160" s="143"/>
      <c r="B160" s="158"/>
      <c r="C160" s="34" t="s">
        <v>14</v>
      </c>
      <c r="D160" s="35">
        <f>SUM(D164)</f>
        <v>0</v>
      </c>
      <c r="E160" s="35">
        <v>0</v>
      </c>
      <c r="F160" s="35">
        <v>0</v>
      </c>
      <c r="G160" s="96"/>
      <c r="H160" s="146"/>
    </row>
    <row r="161" spans="1:8" ht="21.75" customHeight="1" thickBot="1">
      <c r="A161" s="144"/>
      <c r="B161" s="159"/>
      <c r="C161" s="37" t="s">
        <v>15</v>
      </c>
      <c r="D161" s="38">
        <v>0</v>
      </c>
      <c r="E161" s="38">
        <v>0</v>
      </c>
      <c r="F161" s="38">
        <v>0</v>
      </c>
      <c r="G161" s="117"/>
      <c r="H161" s="147"/>
    </row>
    <row r="162" spans="1:8" ht="20.25" customHeight="1">
      <c r="A162" s="94" t="s">
        <v>16</v>
      </c>
      <c r="B162" s="168" t="s">
        <v>84</v>
      </c>
      <c r="C162" s="40" t="s">
        <v>12</v>
      </c>
      <c r="D162" s="41">
        <v>0</v>
      </c>
      <c r="E162" s="41">
        <v>0</v>
      </c>
      <c r="F162" s="41">
        <v>0</v>
      </c>
      <c r="G162" s="96">
        <v>0</v>
      </c>
      <c r="H162" s="97"/>
    </row>
    <row r="163" spans="1:8" ht="15.75" customHeight="1">
      <c r="A163" s="94"/>
      <c r="B163" s="168"/>
      <c r="C163" s="42" t="s">
        <v>13</v>
      </c>
      <c r="D163" s="43">
        <v>0</v>
      </c>
      <c r="E163" s="43">
        <v>0</v>
      </c>
      <c r="F163" s="43">
        <v>0</v>
      </c>
      <c r="G163" s="96"/>
      <c r="H163" s="97"/>
    </row>
    <row r="164" spans="1:8" ht="14.25" customHeight="1">
      <c r="A164" s="94"/>
      <c r="B164" s="168"/>
      <c r="C164" s="42" t="s">
        <v>14</v>
      </c>
      <c r="D164" s="43">
        <v>0</v>
      </c>
      <c r="E164" s="43">
        <v>0</v>
      </c>
      <c r="F164" s="43">
        <v>0</v>
      </c>
      <c r="G164" s="96"/>
      <c r="H164" s="97"/>
    </row>
    <row r="165" spans="1:8" ht="15.75" customHeight="1" thickBot="1">
      <c r="A165" s="94"/>
      <c r="B165" s="168"/>
      <c r="C165" s="44" t="s">
        <v>15</v>
      </c>
      <c r="D165" s="45">
        <v>0</v>
      </c>
      <c r="E165" s="45">
        <v>0</v>
      </c>
      <c r="F165" s="45">
        <v>0</v>
      </c>
      <c r="G165" s="96"/>
      <c r="H165" s="97"/>
    </row>
    <row r="166" spans="1:8" ht="17.25" customHeight="1">
      <c r="A166" s="142" t="s">
        <v>17</v>
      </c>
      <c r="B166" s="151" t="s">
        <v>128</v>
      </c>
      <c r="C166" s="31" t="s">
        <v>12</v>
      </c>
      <c r="D166" s="32">
        <v>0</v>
      </c>
      <c r="E166" s="32">
        <v>0</v>
      </c>
      <c r="F166" s="32">
        <v>0</v>
      </c>
      <c r="G166" s="111">
        <v>0</v>
      </c>
      <c r="H166" s="145"/>
    </row>
    <row r="167" spans="1:8" ht="16.5" customHeight="1">
      <c r="A167" s="143"/>
      <c r="B167" s="152"/>
      <c r="C167" s="34" t="s">
        <v>13</v>
      </c>
      <c r="D167" s="35">
        <v>0</v>
      </c>
      <c r="E167" s="35">
        <v>0</v>
      </c>
      <c r="F167" s="35">
        <v>0</v>
      </c>
      <c r="G167" s="96"/>
      <c r="H167" s="146"/>
    </row>
    <row r="168" spans="1:8" ht="15.75" customHeight="1">
      <c r="A168" s="143"/>
      <c r="B168" s="152"/>
      <c r="C168" s="34" t="s">
        <v>14</v>
      </c>
      <c r="D168" s="35">
        <f>SUM(D160)</f>
        <v>0</v>
      </c>
      <c r="E168" s="35">
        <v>0</v>
      </c>
      <c r="F168" s="35">
        <v>0</v>
      </c>
      <c r="G168" s="96"/>
      <c r="H168" s="146"/>
    </row>
    <row r="169" spans="1:8" ht="16.5" customHeight="1" thickBot="1">
      <c r="A169" s="144"/>
      <c r="B169" s="153"/>
      <c r="C169" s="37" t="s">
        <v>15</v>
      </c>
      <c r="D169" s="38">
        <v>0</v>
      </c>
      <c r="E169" s="38">
        <v>0</v>
      </c>
      <c r="F169" s="38">
        <v>0</v>
      </c>
      <c r="G169" s="117"/>
      <c r="H169" s="147"/>
    </row>
    <row r="170" spans="1:8" ht="31.5" customHeight="1" thickBot="1">
      <c r="A170" s="139" t="s">
        <v>85</v>
      </c>
      <c r="B170" s="140"/>
      <c r="C170" s="140"/>
      <c r="D170" s="140"/>
      <c r="E170" s="140"/>
      <c r="F170" s="140"/>
      <c r="G170" s="140"/>
      <c r="H170" s="141"/>
    </row>
    <row r="171" spans="1:8" ht="24" customHeight="1">
      <c r="A171" s="142" t="s">
        <v>20</v>
      </c>
      <c r="B171" s="180" t="s">
        <v>86</v>
      </c>
      <c r="C171" s="31" t="s">
        <v>12</v>
      </c>
      <c r="D171" s="32">
        <f aca="true" t="shared" si="10" ref="D171:F172">D175</f>
        <v>0</v>
      </c>
      <c r="E171" s="32">
        <f t="shared" si="10"/>
        <v>0</v>
      </c>
      <c r="F171" s="32">
        <f t="shared" si="10"/>
        <v>0</v>
      </c>
      <c r="G171" s="111">
        <f>SUM(F171:F174)/SUM(D171:D174)</f>
        <v>0.5645344197572346</v>
      </c>
      <c r="H171" s="145"/>
    </row>
    <row r="172" spans="1:8" ht="17.25" customHeight="1">
      <c r="A172" s="143"/>
      <c r="B172" s="181"/>
      <c r="C172" s="34" t="s">
        <v>13</v>
      </c>
      <c r="D172" s="35">
        <f t="shared" si="10"/>
        <v>0</v>
      </c>
      <c r="E172" s="35">
        <f t="shared" si="10"/>
        <v>0</v>
      </c>
      <c r="F172" s="35">
        <f t="shared" si="10"/>
        <v>0</v>
      </c>
      <c r="G172" s="96"/>
      <c r="H172" s="146"/>
    </row>
    <row r="173" spans="1:8" ht="19.5" customHeight="1">
      <c r="A173" s="143"/>
      <c r="B173" s="181"/>
      <c r="C173" s="34" t="s">
        <v>14</v>
      </c>
      <c r="D173" s="35">
        <f>D177+D181</f>
        <v>4047.53</v>
      </c>
      <c r="E173" s="35">
        <f>E177+E181</f>
        <v>2284.97</v>
      </c>
      <c r="F173" s="35">
        <f>F177+F181</f>
        <v>2284.97</v>
      </c>
      <c r="G173" s="96"/>
      <c r="H173" s="146"/>
    </row>
    <row r="174" spans="1:8" ht="21" customHeight="1" thickBot="1">
      <c r="A174" s="144"/>
      <c r="B174" s="182"/>
      <c r="C174" s="37" t="s">
        <v>15</v>
      </c>
      <c r="D174" s="38">
        <f>D178</f>
        <v>0</v>
      </c>
      <c r="E174" s="38">
        <f>E178</f>
        <v>0</v>
      </c>
      <c r="F174" s="38">
        <f>F178</f>
        <v>0</v>
      </c>
      <c r="G174" s="117"/>
      <c r="H174" s="147"/>
    </row>
    <row r="175" spans="1:8" ht="21" customHeight="1">
      <c r="A175" s="94" t="s">
        <v>21</v>
      </c>
      <c r="B175" s="183" t="s">
        <v>87</v>
      </c>
      <c r="C175" s="40" t="s">
        <v>12</v>
      </c>
      <c r="D175" s="41">
        <v>0</v>
      </c>
      <c r="E175" s="41">
        <v>0</v>
      </c>
      <c r="F175" s="41">
        <v>0</v>
      </c>
      <c r="G175" s="96">
        <f>SUM(F175:F178)/SUM(D175:D178)</f>
        <v>0.6593235671763744</v>
      </c>
      <c r="H175" s="97"/>
    </row>
    <row r="176" spans="1:8" ht="20.25" customHeight="1">
      <c r="A176" s="94"/>
      <c r="B176" s="183"/>
      <c r="C176" s="42" t="s">
        <v>13</v>
      </c>
      <c r="D176" s="43">
        <v>0</v>
      </c>
      <c r="E176" s="43">
        <v>0</v>
      </c>
      <c r="F176" s="43">
        <v>0</v>
      </c>
      <c r="G176" s="96"/>
      <c r="H176" s="97"/>
    </row>
    <row r="177" spans="1:8" ht="18.75" customHeight="1">
      <c r="A177" s="94"/>
      <c r="B177" s="183"/>
      <c r="C177" s="42" t="s">
        <v>14</v>
      </c>
      <c r="D177" s="43">
        <v>3426.8</v>
      </c>
      <c r="E177" s="43">
        <v>2259.37</v>
      </c>
      <c r="F177" s="43">
        <v>2259.37</v>
      </c>
      <c r="G177" s="96"/>
      <c r="H177" s="97"/>
    </row>
    <row r="178" spans="1:8" ht="18" customHeight="1">
      <c r="A178" s="94"/>
      <c r="B178" s="183"/>
      <c r="C178" s="44" t="s">
        <v>15</v>
      </c>
      <c r="D178" s="45">
        <v>0</v>
      </c>
      <c r="E178" s="45">
        <v>0</v>
      </c>
      <c r="F178" s="45">
        <v>0</v>
      </c>
      <c r="G178" s="96"/>
      <c r="H178" s="97"/>
    </row>
    <row r="179" spans="1:8" ht="21" customHeight="1">
      <c r="A179" s="188" t="s">
        <v>22</v>
      </c>
      <c r="B179" s="185" t="s">
        <v>156</v>
      </c>
      <c r="C179" s="42" t="s">
        <v>12</v>
      </c>
      <c r="D179" s="43">
        <v>0</v>
      </c>
      <c r="E179" s="43">
        <v>0</v>
      </c>
      <c r="F179" s="43">
        <v>0</v>
      </c>
      <c r="G179" s="187">
        <f>SUM(F179:F182)/SUM(D179:D182)</f>
        <v>0.04124176372980201</v>
      </c>
      <c r="H179" s="184"/>
    </row>
    <row r="180" spans="1:8" ht="20.25" customHeight="1">
      <c r="A180" s="94"/>
      <c r="B180" s="183"/>
      <c r="C180" s="42" t="s">
        <v>13</v>
      </c>
      <c r="D180" s="43">
        <v>0</v>
      </c>
      <c r="E180" s="43">
        <v>0</v>
      </c>
      <c r="F180" s="43">
        <v>0</v>
      </c>
      <c r="G180" s="96"/>
      <c r="H180" s="97"/>
    </row>
    <row r="181" spans="1:8" ht="18.75" customHeight="1">
      <c r="A181" s="94"/>
      <c r="B181" s="183"/>
      <c r="C181" s="42" t="s">
        <v>14</v>
      </c>
      <c r="D181" s="43">
        <v>620.73</v>
      </c>
      <c r="E181" s="43">
        <v>25.6</v>
      </c>
      <c r="F181" s="43">
        <v>25.6</v>
      </c>
      <c r="G181" s="96"/>
      <c r="H181" s="97"/>
    </row>
    <row r="182" spans="1:8" ht="18" customHeight="1" thickBot="1">
      <c r="A182" s="113"/>
      <c r="B182" s="186"/>
      <c r="C182" s="44" t="s">
        <v>15</v>
      </c>
      <c r="D182" s="45">
        <v>0</v>
      </c>
      <c r="E182" s="45">
        <v>0</v>
      </c>
      <c r="F182" s="45">
        <v>0</v>
      </c>
      <c r="G182" s="117"/>
      <c r="H182" s="118"/>
    </row>
    <row r="183" spans="1:8" ht="21.75" customHeight="1">
      <c r="A183" s="109" t="s">
        <v>23</v>
      </c>
      <c r="B183" s="180" t="s">
        <v>88</v>
      </c>
      <c r="C183" s="52" t="s">
        <v>12</v>
      </c>
      <c r="D183" s="53">
        <v>0</v>
      </c>
      <c r="E183" s="53">
        <v>0</v>
      </c>
      <c r="F183" s="53">
        <v>0</v>
      </c>
      <c r="G183" s="111">
        <f>SUM(F183:F186)/SUM(D183:D186)</f>
        <v>0</v>
      </c>
      <c r="H183" s="68"/>
    </row>
    <row r="184" spans="1:8" ht="18" customHeight="1">
      <c r="A184" s="94"/>
      <c r="B184" s="181"/>
      <c r="C184" s="42" t="s">
        <v>13</v>
      </c>
      <c r="D184" s="43">
        <v>0</v>
      </c>
      <c r="E184" s="43">
        <v>0</v>
      </c>
      <c r="F184" s="43">
        <v>0</v>
      </c>
      <c r="G184" s="96"/>
      <c r="H184" s="55"/>
    </row>
    <row r="185" spans="1:8" ht="19.5" customHeight="1">
      <c r="A185" s="94"/>
      <c r="B185" s="181"/>
      <c r="C185" s="42" t="s">
        <v>14</v>
      </c>
      <c r="D185" s="43">
        <v>132</v>
      </c>
      <c r="E185" s="43">
        <v>0</v>
      </c>
      <c r="F185" s="43">
        <v>0</v>
      </c>
      <c r="G185" s="96"/>
      <c r="H185" s="55"/>
    </row>
    <row r="186" spans="1:8" ht="21.75" customHeight="1" thickBot="1">
      <c r="A186" s="113"/>
      <c r="B186" s="182"/>
      <c r="C186" s="56" t="s">
        <v>15</v>
      </c>
      <c r="D186" s="57">
        <v>0</v>
      </c>
      <c r="E186" s="57">
        <v>0</v>
      </c>
      <c r="F186" s="57">
        <v>0</v>
      </c>
      <c r="G186" s="117"/>
      <c r="H186" s="69"/>
    </row>
    <row r="187" spans="1:8" ht="22.5" customHeight="1">
      <c r="A187" s="59"/>
      <c r="B187" s="183" t="s">
        <v>89</v>
      </c>
      <c r="C187" s="40" t="s">
        <v>12</v>
      </c>
      <c r="D187" s="41">
        <v>0</v>
      </c>
      <c r="E187" s="41">
        <v>0</v>
      </c>
      <c r="F187" s="41">
        <v>0</v>
      </c>
      <c r="G187" s="96">
        <f>SUM(F187:F190)/SUM(D187:D190)</f>
        <v>0</v>
      </c>
      <c r="H187" s="55"/>
    </row>
    <row r="188" spans="1:8" ht="18.75" customHeight="1">
      <c r="A188" s="59" t="s">
        <v>24</v>
      </c>
      <c r="B188" s="183"/>
      <c r="C188" s="42" t="s">
        <v>13</v>
      </c>
      <c r="D188" s="43">
        <v>0</v>
      </c>
      <c r="E188" s="43">
        <v>0</v>
      </c>
      <c r="F188" s="43">
        <v>0</v>
      </c>
      <c r="G188" s="96"/>
      <c r="H188" s="55"/>
    </row>
    <row r="189" spans="1:8" ht="18.75" customHeight="1">
      <c r="A189" s="59"/>
      <c r="B189" s="183"/>
      <c r="C189" s="42" t="s">
        <v>14</v>
      </c>
      <c r="D189" s="43">
        <v>132</v>
      </c>
      <c r="E189" s="43">
        <v>0</v>
      </c>
      <c r="F189" s="43">
        <v>0</v>
      </c>
      <c r="G189" s="96"/>
      <c r="H189" s="55"/>
    </row>
    <row r="190" spans="1:8" ht="22.5" customHeight="1" thickBot="1">
      <c r="A190" s="59"/>
      <c r="B190" s="183"/>
      <c r="C190" s="44" t="s">
        <v>15</v>
      </c>
      <c r="D190" s="45">
        <v>0</v>
      </c>
      <c r="E190" s="45">
        <v>0</v>
      </c>
      <c r="F190" s="45">
        <v>0</v>
      </c>
      <c r="G190" s="96"/>
      <c r="H190" s="55"/>
    </row>
    <row r="191" spans="1:8" ht="24.75" customHeight="1">
      <c r="A191" s="109" t="s">
        <v>24</v>
      </c>
      <c r="B191" s="180" t="s">
        <v>90</v>
      </c>
      <c r="C191" s="52" t="s">
        <v>12</v>
      </c>
      <c r="D191" s="53">
        <v>0</v>
      </c>
      <c r="E191" s="53">
        <v>0</v>
      </c>
      <c r="F191" s="53">
        <v>0</v>
      </c>
      <c r="G191" s="111">
        <f>SUM(F191:F194)/SUM(D191:D194)</f>
        <v>0.04195561779045245</v>
      </c>
      <c r="H191" s="68"/>
    </row>
    <row r="192" spans="1:8" ht="13.5" customHeight="1">
      <c r="A192" s="94"/>
      <c r="B192" s="181"/>
      <c r="C192" s="42" t="s">
        <v>13</v>
      </c>
      <c r="D192" s="43">
        <f aca="true" t="shared" si="11" ref="D192:F193">D196+D200+D204</f>
        <v>5207.95</v>
      </c>
      <c r="E192" s="43">
        <f t="shared" si="11"/>
        <v>0</v>
      </c>
      <c r="F192" s="43">
        <f t="shared" si="11"/>
        <v>0</v>
      </c>
      <c r="G192" s="96"/>
      <c r="H192" s="55"/>
    </row>
    <row r="193" spans="1:8" ht="20.25" customHeight="1">
      <c r="A193" s="94"/>
      <c r="B193" s="181"/>
      <c r="C193" s="42" t="s">
        <v>14</v>
      </c>
      <c r="D193" s="43">
        <f t="shared" si="11"/>
        <v>648</v>
      </c>
      <c r="E193" s="43">
        <f t="shared" si="11"/>
        <v>245.69</v>
      </c>
      <c r="F193" s="43">
        <f t="shared" si="11"/>
        <v>245.69</v>
      </c>
      <c r="G193" s="96"/>
      <c r="H193" s="55"/>
    </row>
    <row r="194" spans="1:8" ht="18.75" customHeight="1" thickBot="1">
      <c r="A194" s="113"/>
      <c r="B194" s="182"/>
      <c r="C194" s="56" t="s">
        <v>15</v>
      </c>
      <c r="D194" s="57">
        <v>0</v>
      </c>
      <c r="E194" s="57">
        <v>0</v>
      </c>
      <c r="F194" s="57">
        <v>0</v>
      </c>
      <c r="G194" s="117"/>
      <c r="H194" s="69"/>
    </row>
    <row r="195" spans="1:8" ht="20.25" customHeight="1">
      <c r="A195" s="60"/>
      <c r="B195" s="183" t="s">
        <v>91</v>
      </c>
      <c r="C195" s="40" t="s">
        <v>12</v>
      </c>
      <c r="D195" s="41">
        <v>0</v>
      </c>
      <c r="E195" s="41">
        <v>0</v>
      </c>
      <c r="F195" s="41">
        <v>0</v>
      </c>
      <c r="G195" s="96">
        <f>SUM(F195:F198)/SUM(D195:D198)</f>
        <v>0.38588032040207315</v>
      </c>
      <c r="H195" s="55"/>
    </row>
    <row r="196" spans="1:8" ht="21" customHeight="1">
      <c r="A196" s="60" t="s">
        <v>25</v>
      </c>
      <c r="B196" s="183"/>
      <c r="C196" s="42" t="s">
        <v>13</v>
      </c>
      <c r="D196" s="43">
        <v>0</v>
      </c>
      <c r="E196" s="43">
        <v>0</v>
      </c>
      <c r="F196" s="43">
        <v>0</v>
      </c>
      <c r="G196" s="96"/>
      <c r="H196" s="55"/>
    </row>
    <row r="197" spans="1:8" ht="12.75">
      <c r="A197" s="60"/>
      <c r="B197" s="183"/>
      <c r="C197" s="42" t="s">
        <v>14</v>
      </c>
      <c r="D197" s="43">
        <v>636.7</v>
      </c>
      <c r="E197" s="43">
        <v>245.69</v>
      </c>
      <c r="F197" s="43">
        <v>245.69</v>
      </c>
      <c r="G197" s="96"/>
      <c r="H197" s="55"/>
    </row>
    <row r="198" spans="1:8" ht="20.25" customHeight="1">
      <c r="A198" s="60"/>
      <c r="B198" s="183"/>
      <c r="C198" s="44" t="s">
        <v>15</v>
      </c>
      <c r="D198" s="45">
        <v>0</v>
      </c>
      <c r="E198" s="45">
        <v>0</v>
      </c>
      <c r="F198" s="45">
        <v>0</v>
      </c>
      <c r="G198" s="96"/>
      <c r="H198" s="55"/>
    </row>
    <row r="199" spans="1:8" ht="20.25" customHeight="1">
      <c r="A199" s="73"/>
      <c r="B199" s="185" t="s">
        <v>172</v>
      </c>
      <c r="C199" s="42" t="s">
        <v>12</v>
      </c>
      <c r="D199" s="43">
        <v>0</v>
      </c>
      <c r="E199" s="43">
        <v>0</v>
      </c>
      <c r="F199" s="43">
        <v>0</v>
      </c>
      <c r="G199" s="187">
        <f>SUM(F199:F202)/SUM(D199:D202)</f>
        <v>0</v>
      </c>
      <c r="H199" s="74"/>
    </row>
    <row r="200" spans="1:8" ht="21" customHeight="1">
      <c r="A200" s="60" t="s">
        <v>26</v>
      </c>
      <c r="B200" s="183"/>
      <c r="C200" s="42" t="s">
        <v>13</v>
      </c>
      <c r="D200" s="43">
        <v>5207.95</v>
      </c>
      <c r="E200" s="43">
        <v>0</v>
      </c>
      <c r="F200" s="43">
        <v>0</v>
      </c>
      <c r="G200" s="96"/>
      <c r="H200" s="55"/>
    </row>
    <row r="201" spans="1:8" ht="12.75">
      <c r="A201" s="60"/>
      <c r="B201" s="183"/>
      <c r="C201" s="42" t="s">
        <v>14</v>
      </c>
      <c r="D201" s="43">
        <v>0</v>
      </c>
      <c r="E201" s="43">
        <v>0</v>
      </c>
      <c r="F201" s="43">
        <v>0</v>
      </c>
      <c r="G201" s="96"/>
      <c r="H201" s="55"/>
    </row>
    <row r="202" spans="1:8" ht="20.25" customHeight="1" thickBot="1">
      <c r="A202" s="60"/>
      <c r="B202" s="186"/>
      <c r="C202" s="44" t="s">
        <v>15</v>
      </c>
      <c r="D202" s="45">
        <v>0</v>
      </c>
      <c r="E202" s="45">
        <v>0</v>
      </c>
      <c r="F202" s="45">
        <v>0</v>
      </c>
      <c r="G202" s="117"/>
      <c r="H202" s="55"/>
    </row>
    <row r="203" spans="1:8" ht="20.25" customHeight="1">
      <c r="A203" s="73"/>
      <c r="B203" s="185" t="s">
        <v>171</v>
      </c>
      <c r="C203" s="42" t="s">
        <v>12</v>
      </c>
      <c r="D203" s="43">
        <v>0</v>
      </c>
      <c r="E203" s="43">
        <v>0</v>
      </c>
      <c r="F203" s="43">
        <v>0</v>
      </c>
      <c r="G203" s="187">
        <f>SUM(F203:F206)/SUM(D203:D206)</f>
        <v>0</v>
      </c>
      <c r="H203" s="74"/>
    </row>
    <row r="204" spans="1:8" ht="21" customHeight="1">
      <c r="A204" s="60" t="s">
        <v>95</v>
      </c>
      <c r="B204" s="183"/>
      <c r="C204" s="42" t="s">
        <v>13</v>
      </c>
      <c r="D204" s="43">
        <v>0</v>
      </c>
      <c r="E204" s="43">
        <v>0</v>
      </c>
      <c r="F204" s="43">
        <v>0</v>
      </c>
      <c r="G204" s="96"/>
      <c r="H204" s="55"/>
    </row>
    <row r="205" spans="1:8" ht="12.75">
      <c r="A205" s="60"/>
      <c r="B205" s="183"/>
      <c r="C205" s="42" t="s">
        <v>14</v>
      </c>
      <c r="D205" s="43">
        <v>11.3</v>
      </c>
      <c r="E205" s="43">
        <v>0</v>
      </c>
      <c r="F205" s="43">
        <v>0</v>
      </c>
      <c r="G205" s="96"/>
      <c r="H205" s="55"/>
    </row>
    <row r="206" spans="1:8" ht="20.25" customHeight="1" thickBot="1">
      <c r="A206" s="60"/>
      <c r="B206" s="186"/>
      <c r="C206" s="44" t="s">
        <v>15</v>
      </c>
      <c r="D206" s="45">
        <v>0</v>
      </c>
      <c r="E206" s="45">
        <v>0</v>
      </c>
      <c r="F206" s="45">
        <v>0</v>
      </c>
      <c r="G206" s="117"/>
      <c r="H206" s="55"/>
    </row>
    <row r="207" spans="1:8" ht="26.25" customHeight="1">
      <c r="A207" s="109" t="s">
        <v>96</v>
      </c>
      <c r="B207" s="180" t="s">
        <v>92</v>
      </c>
      <c r="C207" s="52" t="s">
        <v>12</v>
      </c>
      <c r="D207" s="53">
        <v>0</v>
      </c>
      <c r="E207" s="53">
        <v>0</v>
      </c>
      <c r="F207" s="53">
        <v>0</v>
      </c>
      <c r="G207" s="33"/>
      <c r="H207" s="68"/>
    </row>
    <row r="208" spans="1:8" ht="21" customHeight="1">
      <c r="A208" s="94"/>
      <c r="B208" s="181"/>
      <c r="C208" s="42" t="s">
        <v>13</v>
      </c>
      <c r="D208" s="43">
        <v>0</v>
      </c>
      <c r="E208" s="43">
        <v>0</v>
      </c>
      <c r="F208" s="43">
        <v>0</v>
      </c>
      <c r="G208" s="36"/>
      <c r="H208" s="55"/>
    </row>
    <row r="209" spans="1:8" ht="19.5" customHeight="1">
      <c r="A209" s="94"/>
      <c r="B209" s="181"/>
      <c r="C209" s="42" t="s">
        <v>14</v>
      </c>
      <c r="D209" s="43">
        <v>20</v>
      </c>
      <c r="E209" s="43">
        <v>0</v>
      </c>
      <c r="F209" s="43">
        <v>0</v>
      </c>
      <c r="G209" s="36">
        <v>0</v>
      </c>
      <c r="H209" s="55"/>
    </row>
    <row r="210" spans="1:8" ht="18" customHeight="1" thickBot="1">
      <c r="A210" s="113"/>
      <c r="B210" s="182"/>
      <c r="C210" s="56" t="s">
        <v>15</v>
      </c>
      <c r="D210" s="57">
        <v>0</v>
      </c>
      <c r="E210" s="57">
        <v>0</v>
      </c>
      <c r="F210" s="57">
        <v>0</v>
      </c>
      <c r="G210" s="39"/>
      <c r="H210" s="69"/>
    </row>
    <row r="211" spans="1:8" ht="21" customHeight="1">
      <c r="A211" s="60"/>
      <c r="B211" s="183" t="s">
        <v>93</v>
      </c>
      <c r="C211" s="40" t="s">
        <v>12</v>
      </c>
      <c r="D211" s="41">
        <v>0</v>
      </c>
      <c r="E211" s="41">
        <v>0</v>
      </c>
      <c r="F211" s="41">
        <v>0</v>
      </c>
      <c r="G211" s="36"/>
      <c r="H211" s="55"/>
    </row>
    <row r="212" spans="1:8" ht="23.25" customHeight="1">
      <c r="A212" s="60"/>
      <c r="B212" s="183"/>
      <c r="C212" s="42" t="s">
        <v>13</v>
      </c>
      <c r="D212" s="43">
        <v>0</v>
      </c>
      <c r="E212" s="43">
        <v>0</v>
      </c>
      <c r="F212" s="43">
        <v>0</v>
      </c>
      <c r="G212" s="36"/>
      <c r="H212" s="55"/>
    </row>
    <row r="213" spans="1:8" ht="24" customHeight="1">
      <c r="A213" s="60" t="s">
        <v>100</v>
      </c>
      <c r="B213" s="183"/>
      <c r="C213" s="42" t="s">
        <v>14</v>
      </c>
      <c r="D213" s="43">
        <v>20</v>
      </c>
      <c r="E213" s="43">
        <v>0</v>
      </c>
      <c r="F213" s="43">
        <v>0</v>
      </c>
      <c r="G213" s="36">
        <v>0</v>
      </c>
      <c r="H213" s="55"/>
    </row>
    <row r="214" spans="1:8" ht="22.5" customHeight="1" thickBot="1">
      <c r="A214" s="60"/>
      <c r="B214" s="183"/>
      <c r="C214" s="44" t="s">
        <v>15</v>
      </c>
      <c r="D214" s="45">
        <v>0</v>
      </c>
      <c r="E214" s="45">
        <v>0</v>
      </c>
      <c r="F214" s="45">
        <v>0</v>
      </c>
      <c r="G214" s="36"/>
      <c r="H214" s="55"/>
    </row>
    <row r="215" spans="1:8" ht="18" customHeight="1">
      <c r="A215" s="98" t="s">
        <v>97</v>
      </c>
      <c r="B215" s="124" t="s">
        <v>18</v>
      </c>
      <c r="C215" s="46" t="s">
        <v>12</v>
      </c>
      <c r="D215" s="47">
        <f>D171</f>
        <v>0</v>
      </c>
      <c r="E215" s="47">
        <f>E171</f>
        <v>0</v>
      </c>
      <c r="F215" s="47">
        <f>F171</f>
        <v>0</v>
      </c>
      <c r="G215" s="127">
        <f>SUM(F215:F218)/SUM(D215:D218)</f>
        <v>0.2272362930461798</v>
      </c>
      <c r="H215" s="130"/>
    </row>
    <row r="216" spans="1:8" ht="16.5" customHeight="1">
      <c r="A216" s="99"/>
      <c r="B216" s="125"/>
      <c r="C216" s="48" t="s">
        <v>13</v>
      </c>
      <c r="D216" s="49">
        <f>D172+D192</f>
        <v>5207.95</v>
      </c>
      <c r="E216" s="49">
        <f aca="true" t="shared" si="12" ref="E216:F222">E172</f>
        <v>0</v>
      </c>
      <c r="F216" s="49">
        <f t="shared" si="12"/>
        <v>0</v>
      </c>
      <c r="G216" s="128"/>
      <c r="H216" s="131"/>
    </row>
    <row r="217" spans="1:8" ht="16.5" customHeight="1">
      <c r="A217" s="99"/>
      <c r="B217" s="125"/>
      <c r="C217" s="48" t="s">
        <v>14</v>
      </c>
      <c r="D217" s="49">
        <f>D209+D193+D185+D173</f>
        <v>4847.530000000001</v>
      </c>
      <c r="E217" s="49">
        <f t="shared" si="12"/>
        <v>2284.97</v>
      </c>
      <c r="F217" s="49">
        <f t="shared" si="12"/>
        <v>2284.97</v>
      </c>
      <c r="G217" s="128"/>
      <c r="H217" s="131"/>
    </row>
    <row r="218" spans="1:8" ht="17.25" customHeight="1" thickBot="1">
      <c r="A218" s="123"/>
      <c r="B218" s="126"/>
      <c r="C218" s="50" t="s">
        <v>15</v>
      </c>
      <c r="D218" s="51">
        <f>D174</f>
        <v>0</v>
      </c>
      <c r="E218" s="51">
        <f t="shared" si="12"/>
        <v>0</v>
      </c>
      <c r="F218" s="51">
        <f t="shared" si="12"/>
        <v>0</v>
      </c>
      <c r="G218" s="129"/>
      <c r="H218" s="132"/>
    </row>
    <row r="219" spans="1:8" ht="19.5" customHeight="1">
      <c r="A219" s="82" t="s">
        <v>98</v>
      </c>
      <c r="B219" s="85" t="s">
        <v>19</v>
      </c>
      <c r="C219" s="61" t="s">
        <v>12</v>
      </c>
      <c r="D219" s="62">
        <f>D175</f>
        <v>0</v>
      </c>
      <c r="E219" s="62">
        <f t="shared" si="12"/>
        <v>0</v>
      </c>
      <c r="F219" s="62">
        <f t="shared" si="12"/>
        <v>0</v>
      </c>
      <c r="G219" s="160">
        <f>SUM(F219:F222)/SUM(D219:D222)</f>
        <v>0.22469041756335847</v>
      </c>
      <c r="H219" s="163"/>
    </row>
    <row r="220" spans="1:8" ht="20.25" customHeight="1">
      <c r="A220" s="83"/>
      <c r="B220" s="86"/>
      <c r="C220" s="63" t="s">
        <v>13</v>
      </c>
      <c r="D220" s="64">
        <f>D216</f>
        <v>5207.95</v>
      </c>
      <c r="E220" s="64">
        <f t="shared" si="12"/>
        <v>0</v>
      </c>
      <c r="F220" s="64">
        <f t="shared" si="12"/>
        <v>0</v>
      </c>
      <c r="G220" s="161"/>
      <c r="H220" s="164"/>
    </row>
    <row r="221" spans="1:8" ht="18" customHeight="1">
      <c r="A221" s="83"/>
      <c r="B221" s="86"/>
      <c r="C221" s="63" t="s">
        <v>14</v>
      </c>
      <c r="D221" s="64">
        <f>D217+D168</f>
        <v>4847.530000000001</v>
      </c>
      <c r="E221" s="64">
        <f t="shared" si="12"/>
        <v>2259.37</v>
      </c>
      <c r="F221" s="64">
        <f t="shared" si="12"/>
        <v>2259.37</v>
      </c>
      <c r="G221" s="161"/>
      <c r="H221" s="164"/>
    </row>
    <row r="222" spans="1:8" ht="19.5" customHeight="1" thickBot="1">
      <c r="A222" s="84"/>
      <c r="B222" s="87"/>
      <c r="C222" s="65" t="s">
        <v>15</v>
      </c>
      <c r="D222" s="66">
        <f>D178</f>
        <v>0</v>
      </c>
      <c r="E222" s="66">
        <f t="shared" si="12"/>
        <v>0</v>
      </c>
      <c r="F222" s="66">
        <f t="shared" si="12"/>
        <v>0</v>
      </c>
      <c r="G222" s="162"/>
      <c r="H222" s="165"/>
    </row>
    <row r="223" spans="1:8" s="1" customFormat="1" ht="34.5" customHeight="1">
      <c r="A223" s="13" t="s">
        <v>1</v>
      </c>
      <c r="B223" s="14"/>
      <c r="C223" s="166" t="s">
        <v>48</v>
      </c>
      <c r="D223" s="166"/>
      <c r="E223" s="166"/>
      <c r="F223" s="166"/>
      <c r="G223" s="166"/>
      <c r="H223" s="167"/>
    </row>
    <row r="224" spans="1:8" s="1" customFormat="1" ht="21.75" customHeight="1">
      <c r="A224" s="15" t="s">
        <v>2</v>
      </c>
      <c r="B224" s="16"/>
      <c r="C224" s="17" t="s">
        <v>162</v>
      </c>
      <c r="D224" s="18"/>
      <c r="E224" s="18"/>
      <c r="F224" s="18"/>
      <c r="G224" s="19"/>
      <c r="H224" s="20"/>
    </row>
    <row r="225" spans="1:8" s="1" customFormat="1" ht="21" customHeight="1" thickBot="1">
      <c r="A225" s="21" t="s">
        <v>3</v>
      </c>
      <c r="B225" s="22"/>
      <c r="C225" s="67" t="s">
        <v>173</v>
      </c>
      <c r="D225" s="23"/>
      <c r="E225" s="23"/>
      <c r="F225" s="23"/>
      <c r="G225" s="24"/>
      <c r="H225" s="25"/>
    </row>
    <row r="226" spans="1:8" s="1" customFormat="1" ht="141" thickBot="1">
      <c r="A226" s="26" t="s">
        <v>4</v>
      </c>
      <c r="B226" s="27" t="s">
        <v>5</v>
      </c>
      <c r="C226" s="27" t="s">
        <v>6</v>
      </c>
      <c r="D226" s="28" t="s">
        <v>7</v>
      </c>
      <c r="E226" s="28" t="s">
        <v>8</v>
      </c>
      <c r="F226" s="28" t="s">
        <v>94</v>
      </c>
      <c r="G226" s="27" t="s">
        <v>10</v>
      </c>
      <c r="H226" s="29" t="s">
        <v>11</v>
      </c>
    </row>
    <row r="227" spans="1:8" s="1" customFormat="1" ht="29.25" customHeight="1" thickBot="1">
      <c r="A227" s="139" t="s">
        <v>49</v>
      </c>
      <c r="B227" s="140"/>
      <c r="C227" s="140"/>
      <c r="D227" s="140"/>
      <c r="E227" s="140"/>
      <c r="F227" s="140"/>
      <c r="G227" s="140"/>
      <c r="H227" s="141"/>
    </row>
    <row r="228" spans="1:8" s="2" customFormat="1" ht="20.25" customHeight="1">
      <c r="A228" s="142">
        <v>1</v>
      </c>
      <c r="B228" s="157" t="s">
        <v>50</v>
      </c>
      <c r="C228" s="31" t="s">
        <v>12</v>
      </c>
      <c r="D228" s="32">
        <f aca="true" t="shared" si="13" ref="D228:F231">D232+D236+D240+D244+D248</f>
        <v>0</v>
      </c>
      <c r="E228" s="32">
        <f t="shared" si="13"/>
        <v>0</v>
      </c>
      <c r="F228" s="32">
        <f t="shared" si="13"/>
        <v>0</v>
      </c>
      <c r="G228" s="111">
        <f>SUM(F228:F231)/SUM(D228:D231)</f>
        <v>0.02685692855006293</v>
      </c>
      <c r="H228" s="145"/>
    </row>
    <row r="229" spans="1:8" s="2" customFormat="1" ht="29.25" customHeight="1">
      <c r="A229" s="143"/>
      <c r="B229" s="158"/>
      <c r="C229" s="34" t="s">
        <v>13</v>
      </c>
      <c r="D229" s="35">
        <f t="shared" si="13"/>
        <v>0</v>
      </c>
      <c r="E229" s="35">
        <f t="shared" si="13"/>
        <v>0</v>
      </c>
      <c r="F229" s="35">
        <f t="shared" si="13"/>
        <v>0</v>
      </c>
      <c r="G229" s="96"/>
      <c r="H229" s="146"/>
    </row>
    <row r="230" spans="1:8" s="2" customFormat="1" ht="24.75" customHeight="1">
      <c r="A230" s="143"/>
      <c r="B230" s="158"/>
      <c r="C230" s="34" t="s">
        <v>14</v>
      </c>
      <c r="D230" s="35">
        <f t="shared" si="13"/>
        <v>6586.010000000001</v>
      </c>
      <c r="E230" s="35">
        <f t="shared" si="13"/>
        <v>176.88</v>
      </c>
      <c r="F230" s="35">
        <f t="shared" si="13"/>
        <v>176.88</v>
      </c>
      <c r="G230" s="96"/>
      <c r="H230" s="146"/>
    </row>
    <row r="231" spans="1:8" s="2" customFormat="1" ht="28.5" customHeight="1" thickBot="1">
      <c r="A231" s="144"/>
      <c r="B231" s="159"/>
      <c r="C231" s="37" t="s">
        <v>15</v>
      </c>
      <c r="D231" s="38">
        <f t="shared" si="13"/>
        <v>0</v>
      </c>
      <c r="E231" s="38">
        <f t="shared" si="13"/>
        <v>0</v>
      </c>
      <c r="F231" s="38">
        <f t="shared" si="13"/>
        <v>0</v>
      </c>
      <c r="G231" s="117"/>
      <c r="H231" s="147"/>
    </row>
    <row r="232" spans="1:8" s="3" customFormat="1" ht="15" customHeight="1">
      <c r="A232" s="94" t="s">
        <v>16</v>
      </c>
      <c r="B232" s="154" t="s">
        <v>51</v>
      </c>
      <c r="C232" s="40" t="s">
        <v>12</v>
      </c>
      <c r="D232" s="41">
        <v>0</v>
      </c>
      <c r="E232" s="41">
        <v>0</v>
      </c>
      <c r="F232" s="41">
        <v>0</v>
      </c>
      <c r="G232" s="96">
        <f>SUM(F232:F235)/SUM(D232:D235)</f>
        <v>0</v>
      </c>
      <c r="H232" s="97"/>
    </row>
    <row r="233" spans="1:8" s="3" customFormat="1" ht="13.5" customHeight="1">
      <c r="A233" s="94"/>
      <c r="B233" s="154"/>
      <c r="C233" s="42" t="s">
        <v>13</v>
      </c>
      <c r="D233" s="43">
        <v>0</v>
      </c>
      <c r="E233" s="43">
        <v>0</v>
      </c>
      <c r="F233" s="43">
        <v>0</v>
      </c>
      <c r="G233" s="96"/>
      <c r="H233" s="97"/>
    </row>
    <row r="234" spans="1:8" s="3" customFormat="1" ht="13.5" customHeight="1">
      <c r="A234" s="94"/>
      <c r="B234" s="154"/>
      <c r="C234" s="42" t="s">
        <v>14</v>
      </c>
      <c r="D234" s="43">
        <v>1950.72</v>
      </c>
      <c r="E234" s="43">
        <v>0</v>
      </c>
      <c r="F234" s="43">
        <v>0</v>
      </c>
      <c r="G234" s="96"/>
      <c r="H234" s="97"/>
    </row>
    <row r="235" spans="1:8" s="3" customFormat="1" ht="14.25" customHeight="1" thickBot="1">
      <c r="A235" s="113"/>
      <c r="B235" s="156"/>
      <c r="C235" s="56" t="s">
        <v>15</v>
      </c>
      <c r="D235" s="57">
        <v>0</v>
      </c>
      <c r="E235" s="57">
        <v>0</v>
      </c>
      <c r="F235" s="57">
        <v>0</v>
      </c>
      <c r="G235" s="117"/>
      <c r="H235" s="118"/>
    </row>
    <row r="236" spans="1:8" s="3" customFormat="1" ht="12.75" customHeight="1">
      <c r="A236" s="94" t="s">
        <v>17</v>
      </c>
      <c r="B236" s="154" t="s">
        <v>52</v>
      </c>
      <c r="C236" s="40" t="s">
        <v>12</v>
      </c>
      <c r="D236" s="41">
        <v>0</v>
      </c>
      <c r="E236" s="41">
        <v>0</v>
      </c>
      <c r="F236" s="41">
        <v>0</v>
      </c>
      <c r="G236" s="96">
        <f>SUM(F236:F239)/SUM(D236:D239)</f>
        <v>0.134482493266641</v>
      </c>
      <c r="H236" s="97"/>
    </row>
    <row r="237" spans="1:8" s="3" customFormat="1" ht="12.75">
      <c r="A237" s="94"/>
      <c r="B237" s="154"/>
      <c r="C237" s="42" t="s">
        <v>13</v>
      </c>
      <c r="D237" s="43">
        <v>0</v>
      </c>
      <c r="E237" s="43">
        <v>0</v>
      </c>
      <c r="F237" s="43">
        <v>0</v>
      </c>
      <c r="G237" s="96"/>
      <c r="H237" s="97"/>
    </row>
    <row r="238" spans="1:8" s="3" customFormat="1" ht="12.75">
      <c r="A238" s="94"/>
      <c r="B238" s="154"/>
      <c r="C238" s="42" t="s">
        <v>14</v>
      </c>
      <c r="D238" s="43">
        <v>649.75</v>
      </c>
      <c r="E238" s="43">
        <v>87.38</v>
      </c>
      <c r="F238" s="43">
        <v>87.38</v>
      </c>
      <c r="G238" s="96"/>
      <c r="H238" s="97"/>
    </row>
    <row r="239" spans="1:8" s="3" customFormat="1" ht="13.5" thickBot="1">
      <c r="A239" s="94"/>
      <c r="B239" s="154"/>
      <c r="C239" s="44" t="s">
        <v>15</v>
      </c>
      <c r="D239" s="45">
        <v>0</v>
      </c>
      <c r="E239" s="45">
        <v>0</v>
      </c>
      <c r="F239" s="45">
        <v>0</v>
      </c>
      <c r="G239" s="96"/>
      <c r="H239" s="97"/>
    </row>
    <row r="240" spans="1:8" s="3" customFormat="1" ht="12.75" customHeight="1">
      <c r="A240" s="109" t="s">
        <v>20</v>
      </c>
      <c r="B240" s="155" t="s">
        <v>53</v>
      </c>
      <c r="C240" s="52" t="s">
        <v>12</v>
      </c>
      <c r="D240" s="53">
        <v>0</v>
      </c>
      <c r="E240" s="53">
        <v>0</v>
      </c>
      <c r="F240" s="53">
        <v>0</v>
      </c>
      <c r="G240" s="111">
        <f>SUM(F240:F243)/SUM(D240:D243)</f>
        <v>0.037599986556429384</v>
      </c>
      <c r="H240" s="112"/>
    </row>
    <row r="241" spans="1:8" s="3" customFormat="1" ht="12.75">
      <c r="A241" s="94"/>
      <c r="B241" s="154"/>
      <c r="C241" s="42" t="s">
        <v>13</v>
      </c>
      <c r="D241" s="43">
        <v>0</v>
      </c>
      <c r="E241" s="43">
        <v>0</v>
      </c>
      <c r="F241" s="43">
        <v>0</v>
      </c>
      <c r="G241" s="96"/>
      <c r="H241" s="97"/>
    </row>
    <row r="242" spans="1:8" s="3" customFormat="1" ht="12.75">
      <c r="A242" s="94"/>
      <c r="B242" s="154"/>
      <c r="C242" s="42" t="s">
        <v>14</v>
      </c>
      <c r="D242" s="43">
        <v>2380.32</v>
      </c>
      <c r="E242" s="43">
        <v>89.5</v>
      </c>
      <c r="F242" s="43">
        <v>89.5</v>
      </c>
      <c r="G242" s="96"/>
      <c r="H242" s="97"/>
    </row>
    <row r="243" spans="1:8" s="3" customFormat="1" ht="13.5" thickBot="1">
      <c r="A243" s="113"/>
      <c r="B243" s="156"/>
      <c r="C243" s="56" t="s">
        <v>15</v>
      </c>
      <c r="D243" s="57">
        <v>0</v>
      </c>
      <c r="E243" s="57">
        <v>0</v>
      </c>
      <c r="F243" s="57">
        <v>0</v>
      </c>
      <c r="G243" s="117"/>
      <c r="H243" s="118"/>
    </row>
    <row r="244" spans="1:8" s="3" customFormat="1" ht="12.75" customHeight="1">
      <c r="A244" s="94" t="s">
        <v>21</v>
      </c>
      <c r="B244" s="154" t="s">
        <v>54</v>
      </c>
      <c r="C244" s="40" t="s">
        <v>12</v>
      </c>
      <c r="D244" s="41">
        <v>0</v>
      </c>
      <c r="E244" s="41">
        <v>0</v>
      </c>
      <c r="F244" s="41">
        <v>0</v>
      </c>
      <c r="G244" s="96">
        <f>SUM(F244:F247)/SUM(D244:D247)</f>
        <v>0</v>
      </c>
      <c r="H244" s="97"/>
    </row>
    <row r="245" spans="1:8" s="3" customFormat="1" ht="12.75">
      <c r="A245" s="94"/>
      <c r="B245" s="154"/>
      <c r="C245" s="42" t="s">
        <v>13</v>
      </c>
      <c r="D245" s="43">
        <v>0</v>
      </c>
      <c r="E245" s="43">
        <v>0</v>
      </c>
      <c r="F245" s="43">
        <v>0</v>
      </c>
      <c r="G245" s="96"/>
      <c r="H245" s="97"/>
    </row>
    <row r="246" spans="1:8" s="3" customFormat="1" ht="12.75">
      <c r="A246" s="94"/>
      <c r="B246" s="154"/>
      <c r="C246" s="42" t="s">
        <v>14</v>
      </c>
      <c r="D246" s="43">
        <v>223.1</v>
      </c>
      <c r="E246" s="43">
        <v>0</v>
      </c>
      <c r="F246" s="43">
        <v>0</v>
      </c>
      <c r="G246" s="96"/>
      <c r="H246" s="97"/>
    </row>
    <row r="247" spans="1:8" s="3" customFormat="1" ht="13.5" thickBot="1">
      <c r="A247" s="94"/>
      <c r="B247" s="154"/>
      <c r="C247" s="44" t="s">
        <v>15</v>
      </c>
      <c r="D247" s="45">
        <v>0</v>
      </c>
      <c r="E247" s="45">
        <v>0</v>
      </c>
      <c r="F247" s="45">
        <v>0</v>
      </c>
      <c r="G247" s="96"/>
      <c r="H247" s="97"/>
    </row>
    <row r="248" spans="1:8" s="3" customFormat="1" ht="12.75" customHeight="1">
      <c r="A248" s="109" t="s">
        <v>22</v>
      </c>
      <c r="B248" s="155" t="s">
        <v>55</v>
      </c>
      <c r="C248" s="52" t="s">
        <v>12</v>
      </c>
      <c r="D248" s="53">
        <v>0</v>
      </c>
      <c r="E248" s="53">
        <v>0</v>
      </c>
      <c r="F248" s="53">
        <v>0</v>
      </c>
      <c r="G248" s="111">
        <v>0</v>
      </c>
      <c r="H248" s="112"/>
    </row>
    <row r="249" spans="1:8" s="3" customFormat="1" ht="12.75">
      <c r="A249" s="94"/>
      <c r="B249" s="154"/>
      <c r="C249" s="42" t="s">
        <v>13</v>
      </c>
      <c r="D249" s="43">
        <v>0</v>
      </c>
      <c r="E249" s="43">
        <v>0</v>
      </c>
      <c r="F249" s="43">
        <v>0</v>
      </c>
      <c r="G249" s="96"/>
      <c r="H249" s="97"/>
    </row>
    <row r="250" spans="1:8" s="3" customFormat="1" ht="12.75">
      <c r="A250" s="94"/>
      <c r="B250" s="154"/>
      <c r="C250" s="42" t="s">
        <v>14</v>
      </c>
      <c r="D250" s="43">
        <v>1382.12</v>
      </c>
      <c r="E250" s="43">
        <v>0</v>
      </c>
      <c r="F250" s="43">
        <v>0</v>
      </c>
      <c r="G250" s="96"/>
      <c r="H250" s="97"/>
    </row>
    <row r="251" spans="1:8" s="3" customFormat="1" ht="13.5" thickBot="1">
      <c r="A251" s="113"/>
      <c r="B251" s="156"/>
      <c r="C251" s="56" t="s">
        <v>15</v>
      </c>
      <c r="D251" s="57">
        <v>0</v>
      </c>
      <c r="E251" s="57">
        <v>0</v>
      </c>
      <c r="F251" s="57">
        <v>0</v>
      </c>
      <c r="G251" s="117"/>
      <c r="H251" s="118"/>
    </row>
    <row r="252" spans="1:8" s="2" customFormat="1" ht="25.5">
      <c r="A252" s="142" t="s">
        <v>23</v>
      </c>
      <c r="B252" s="151" t="s">
        <v>56</v>
      </c>
      <c r="C252" s="31" t="s">
        <v>12</v>
      </c>
      <c r="D252" s="32">
        <f aca="true" t="shared" si="14" ref="D252:F255">D256+D260</f>
        <v>0</v>
      </c>
      <c r="E252" s="32">
        <f t="shared" si="14"/>
        <v>0</v>
      </c>
      <c r="F252" s="32">
        <f t="shared" si="14"/>
        <v>0</v>
      </c>
      <c r="G252" s="111">
        <f>SUM(F252:F255)/SUM(D252:D255)</f>
        <v>0.170630081300813</v>
      </c>
      <c r="H252" s="145"/>
    </row>
    <row r="253" spans="1:8" s="2" customFormat="1" ht="12.75">
      <c r="A253" s="143"/>
      <c r="B253" s="152"/>
      <c r="C253" s="34" t="s">
        <v>13</v>
      </c>
      <c r="D253" s="35">
        <f t="shared" si="14"/>
        <v>0</v>
      </c>
      <c r="E253" s="35">
        <f t="shared" si="14"/>
        <v>0</v>
      </c>
      <c r="F253" s="35">
        <f t="shared" si="14"/>
        <v>0</v>
      </c>
      <c r="G253" s="96"/>
      <c r="H253" s="146"/>
    </row>
    <row r="254" spans="1:8" s="2" customFormat="1" ht="12.75">
      <c r="A254" s="143"/>
      <c r="B254" s="152"/>
      <c r="C254" s="34" t="s">
        <v>14</v>
      </c>
      <c r="D254" s="35">
        <f t="shared" si="14"/>
        <v>393.6</v>
      </c>
      <c r="E254" s="35">
        <f t="shared" si="14"/>
        <v>67.16</v>
      </c>
      <c r="F254" s="35">
        <f t="shared" si="14"/>
        <v>67.16</v>
      </c>
      <c r="G254" s="96"/>
      <c r="H254" s="146"/>
    </row>
    <row r="255" spans="1:14" s="2" customFormat="1" ht="13.5" thickBot="1">
      <c r="A255" s="144"/>
      <c r="B255" s="153"/>
      <c r="C255" s="37" t="s">
        <v>15</v>
      </c>
      <c r="D255" s="38">
        <f t="shared" si="14"/>
        <v>0</v>
      </c>
      <c r="E255" s="38">
        <f t="shared" si="14"/>
        <v>0</v>
      </c>
      <c r="F255" s="38">
        <f t="shared" si="14"/>
        <v>0</v>
      </c>
      <c r="G255" s="117"/>
      <c r="H255" s="147"/>
      <c r="N255" s="5"/>
    </row>
    <row r="256" spans="1:8" s="1" customFormat="1" ht="15.75" customHeight="1">
      <c r="A256" s="94" t="s">
        <v>24</v>
      </c>
      <c r="B256" s="148" t="s">
        <v>59</v>
      </c>
      <c r="C256" s="40" t="s">
        <v>12</v>
      </c>
      <c r="D256" s="41">
        <v>0</v>
      </c>
      <c r="E256" s="41">
        <v>0</v>
      </c>
      <c r="F256" s="41">
        <v>0</v>
      </c>
      <c r="G256" s="96">
        <f>SUM(F256:F259)/SUM(D256:D259)</f>
        <v>0.7175213675213675</v>
      </c>
      <c r="H256" s="97"/>
    </row>
    <row r="257" spans="1:8" s="1" customFormat="1" ht="18" customHeight="1">
      <c r="A257" s="94"/>
      <c r="B257" s="148"/>
      <c r="C257" s="42" t="s">
        <v>13</v>
      </c>
      <c r="D257" s="43">
        <v>0</v>
      </c>
      <c r="E257" s="43">
        <v>0</v>
      </c>
      <c r="F257" s="43">
        <v>0</v>
      </c>
      <c r="G257" s="96"/>
      <c r="H257" s="97"/>
    </row>
    <row r="258" spans="1:8" s="1" customFormat="1" ht="15" customHeight="1">
      <c r="A258" s="94"/>
      <c r="B258" s="148"/>
      <c r="C258" s="42" t="s">
        <v>14</v>
      </c>
      <c r="D258" s="43">
        <v>93.6</v>
      </c>
      <c r="E258" s="43">
        <v>67.16</v>
      </c>
      <c r="F258" s="43">
        <v>67.16</v>
      </c>
      <c r="G258" s="96"/>
      <c r="H258" s="97"/>
    </row>
    <row r="259" spans="1:8" s="1" customFormat="1" ht="12.75" customHeight="1" thickBot="1">
      <c r="A259" s="94"/>
      <c r="B259" s="148"/>
      <c r="C259" s="44" t="s">
        <v>15</v>
      </c>
      <c r="D259" s="45">
        <v>0</v>
      </c>
      <c r="E259" s="45">
        <v>0</v>
      </c>
      <c r="F259" s="45">
        <v>0</v>
      </c>
      <c r="G259" s="96"/>
      <c r="H259" s="97"/>
    </row>
    <row r="260" spans="1:8" s="1" customFormat="1" ht="12.75">
      <c r="A260" s="109" t="s">
        <v>25</v>
      </c>
      <c r="B260" s="149" t="s">
        <v>60</v>
      </c>
      <c r="C260" s="52" t="s">
        <v>12</v>
      </c>
      <c r="D260" s="53">
        <v>0</v>
      </c>
      <c r="E260" s="53">
        <v>0</v>
      </c>
      <c r="F260" s="53">
        <v>0</v>
      </c>
      <c r="G260" s="111">
        <f>SUM(F260:F263)/SUM(D260:D263)</f>
        <v>0</v>
      </c>
      <c r="H260" s="112"/>
    </row>
    <row r="261" spans="1:8" s="1" customFormat="1" ht="12.75">
      <c r="A261" s="94"/>
      <c r="B261" s="148"/>
      <c r="C261" s="42" t="s">
        <v>13</v>
      </c>
      <c r="D261" s="43">
        <v>0</v>
      </c>
      <c r="E261" s="43">
        <v>0</v>
      </c>
      <c r="F261" s="43">
        <v>0</v>
      </c>
      <c r="G261" s="96"/>
      <c r="H261" s="97"/>
    </row>
    <row r="262" spans="1:8" s="1" customFormat="1" ht="12.75">
      <c r="A262" s="94"/>
      <c r="B262" s="148"/>
      <c r="C262" s="42" t="s">
        <v>14</v>
      </c>
      <c r="D262" s="43">
        <v>300</v>
      </c>
      <c r="E262" s="43">
        <v>0</v>
      </c>
      <c r="F262" s="43">
        <v>0</v>
      </c>
      <c r="G262" s="96"/>
      <c r="H262" s="97"/>
    </row>
    <row r="263" spans="1:8" s="1" customFormat="1" ht="12.75" customHeight="1" thickBot="1">
      <c r="A263" s="113"/>
      <c r="B263" s="150"/>
      <c r="C263" s="56" t="s">
        <v>15</v>
      </c>
      <c r="D263" s="57">
        <v>0</v>
      </c>
      <c r="E263" s="57">
        <v>0</v>
      </c>
      <c r="F263" s="57">
        <v>0</v>
      </c>
      <c r="G263" s="117"/>
      <c r="H263" s="118"/>
    </row>
    <row r="264" spans="1:8" s="1" customFormat="1" ht="12.75" customHeight="1">
      <c r="A264" s="142" t="s">
        <v>26</v>
      </c>
      <c r="B264" s="151" t="s">
        <v>57</v>
      </c>
      <c r="C264" s="31" t="s">
        <v>12</v>
      </c>
      <c r="D264" s="32">
        <f aca="true" t="shared" si="15" ref="D264:F267">D268</f>
        <v>0</v>
      </c>
      <c r="E264" s="32">
        <f t="shared" si="15"/>
        <v>0</v>
      </c>
      <c r="F264" s="32">
        <f t="shared" si="15"/>
        <v>0</v>
      </c>
      <c r="G264" s="111">
        <f>SUM(F264:F267)/SUM(D264:D267)</f>
        <v>0.32306339941741663</v>
      </c>
      <c r="H264" s="145"/>
    </row>
    <row r="265" spans="1:8" s="1" customFormat="1" ht="12.75" customHeight="1">
      <c r="A265" s="143"/>
      <c r="B265" s="152"/>
      <c r="C265" s="34" t="s">
        <v>13</v>
      </c>
      <c r="D265" s="35">
        <f t="shared" si="15"/>
        <v>0</v>
      </c>
      <c r="E265" s="35">
        <f t="shared" si="15"/>
        <v>0</v>
      </c>
      <c r="F265" s="35">
        <f t="shared" si="15"/>
        <v>0</v>
      </c>
      <c r="G265" s="96"/>
      <c r="H265" s="146"/>
    </row>
    <row r="266" spans="1:8" s="1" customFormat="1" ht="12.75" customHeight="1">
      <c r="A266" s="143"/>
      <c r="B266" s="152"/>
      <c r="C266" s="34" t="s">
        <v>14</v>
      </c>
      <c r="D266" s="35">
        <f t="shared" si="15"/>
        <v>1472.064</v>
      </c>
      <c r="E266" s="35">
        <f>E270</f>
        <v>475.57</v>
      </c>
      <c r="F266" s="35">
        <f>F270</f>
        <v>475.57</v>
      </c>
      <c r="G266" s="96"/>
      <c r="H266" s="146"/>
    </row>
    <row r="267" spans="1:8" s="1" customFormat="1" ht="12.75" customHeight="1" thickBot="1">
      <c r="A267" s="144"/>
      <c r="B267" s="153"/>
      <c r="C267" s="37" t="s">
        <v>15</v>
      </c>
      <c r="D267" s="38">
        <f t="shared" si="15"/>
        <v>0</v>
      </c>
      <c r="E267" s="38">
        <f t="shared" si="15"/>
        <v>0</v>
      </c>
      <c r="F267" s="38">
        <f t="shared" si="15"/>
        <v>0</v>
      </c>
      <c r="G267" s="117"/>
      <c r="H267" s="147"/>
    </row>
    <row r="268" spans="1:8" s="1" customFormat="1" ht="12.75">
      <c r="A268" s="94" t="s">
        <v>95</v>
      </c>
      <c r="B268" s="148" t="s">
        <v>58</v>
      </c>
      <c r="C268" s="40" t="s">
        <v>12</v>
      </c>
      <c r="D268" s="41">
        <v>0</v>
      </c>
      <c r="E268" s="41">
        <v>0</v>
      </c>
      <c r="F268" s="41">
        <v>0</v>
      </c>
      <c r="G268" s="96">
        <f>SUM(F268:F271)/SUM(D268:D271)</f>
        <v>0.32306339941741663</v>
      </c>
      <c r="H268" s="97"/>
    </row>
    <row r="269" spans="1:8" s="1" customFormat="1" ht="12.75">
      <c r="A269" s="94"/>
      <c r="B269" s="148"/>
      <c r="C269" s="42" t="s">
        <v>13</v>
      </c>
      <c r="D269" s="43">
        <v>0</v>
      </c>
      <c r="E269" s="43">
        <v>0</v>
      </c>
      <c r="F269" s="43">
        <v>0</v>
      </c>
      <c r="G269" s="96"/>
      <c r="H269" s="97"/>
    </row>
    <row r="270" spans="1:8" s="1" customFormat="1" ht="12.75">
      <c r="A270" s="94"/>
      <c r="B270" s="148"/>
      <c r="C270" s="42" t="s">
        <v>14</v>
      </c>
      <c r="D270" s="43">
        <v>1472.064</v>
      </c>
      <c r="E270" s="43">
        <v>475.57</v>
      </c>
      <c r="F270" s="43">
        <v>475.57</v>
      </c>
      <c r="G270" s="96"/>
      <c r="H270" s="97"/>
    </row>
    <row r="271" spans="1:8" s="1" customFormat="1" ht="13.5" thickBot="1">
      <c r="A271" s="94"/>
      <c r="B271" s="148"/>
      <c r="C271" s="44" t="s">
        <v>15</v>
      </c>
      <c r="D271" s="45">
        <v>0</v>
      </c>
      <c r="E271" s="45">
        <v>0</v>
      </c>
      <c r="F271" s="45">
        <v>0</v>
      </c>
      <c r="G271" s="96"/>
      <c r="H271" s="97"/>
    </row>
    <row r="272" spans="1:8" s="1" customFormat="1" ht="25.5">
      <c r="A272" s="98" t="s">
        <v>96</v>
      </c>
      <c r="B272" s="124" t="s">
        <v>18</v>
      </c>
      <c r="C272" s="46" t="s">
        <v>12</v>
      </c>
      <c r="D272" s="47">
        <f aca="true" t="shared" si="16" ref="D272:F275">D264+D252+D228</f>
        <v>0</v>
      </c>
      <c r="E272" s="47">
        <f t="shared" si="16"/>
        <v>0</v>
      </c>
      <c r="F272" s="47">
        <f t="shared" si="16"/>
        <v>0</v>
      </c>
      <c r="G272" s="127">
        <f>SUM(F272:F275)/SUM(D272:D275)</f>
        <v>0.08514407914929041</v>
      </c>
      <c r="H272" s="130"/>
    </row>
    <row r="273" spans="1:8" s="1" customFormat="1" ht="12.75">
      <c r="A273" s="99"/>
      <c r="B273" s="125"/>
      <c r="C273" s="48" t="s">
        <v>13</v>
      </c>
      <c r="D273" s="49">
        <f t="shared" si="16"/>
        <v>0</v>
      </c>
      <c r="E273" s="49">
        <f t="shared" si="16"/>
        <v>0</v>
      </c>
      <c r="F273" s="49">
        <f t="shared" si="16"/>
        <v>0</v>
      </c>
      <c r="G273" s="128"/>
      <c r="H273" s="131"/>
    </row>
    <row r="274" spans="1:8" s="1" customFormat="1" ht="12.75">
      <c r="A274" s="99"/>
      <c r="B274" s="125"/>
      <c r="C274" s="48" t="s">
        <v>14</v>
      </c>
      <c r="D274" s="49">
        <f t="shared" si="16"/>
        <v>8451.674</v>
      </c>
      <c r="E274" s="49">
        <f t="shared" si="16"/>
        <v>719.61</v>
      </c>
      <c r="F274" s="49">
        <f t="shared" si="16"/>
        <v>719.61</v>
      </c>
      <c r="G274" s="128"/>
      <c r="H274" s="131"/>
    </row>
    <row r="275" spans="1:8" s="1" customFormat="1" ht="13.5" thickBot="1">
      <c r="A275" s="123"/>
      <c r="B275" s="126"/>
      <c r="C275" s="50" t="s">
        <v>15</v>
      </c>
      <c r="D275" s="51">
        <f t="shared" si="16"/>
        <v>0</v>
      </c>
      <c r="E275" s="51">
        <f t="shared" si="16"/>
        <v>0</v>
      </c>
      <c r="F275" s="51">
        <f t="shared" si="16"/>
        <v>0</v>
      </c>
      <c r="G275" s="129"/>
      <c r="H275" s="132"/>
    </row>
    <row r="276" spans="1:8" s="1" customFormat="1" ht="29.25" customHeight="1" thickBot="1">
      <c r="A276" s="139" t="s">
        <v>61</v>
      </c>
      <c r="B276" s="140"/>
      <c r="C276" s="140"/>
      <c r="D276" s="140"/>
      <c r="E276" s="140"/>
      <c r="F276" s="140"/>
      <c r="G276" s="140"/>
      <c r="H276" s="141"/>
    </row>
    <row r="277" spans="1:8" s="2" customFormat="1" ht="21" customHeight="1">
      <c r="A277" s="142" t="s">
        <v>100</v>
      </c>
      <c r="B277" s="114" t="s">
        <v>62</v>
      </c>
      <c r="C277" s="31" t="s">
        <v>12</v>
      </c>
      <c r="D277" s="32">
        <f aca="true" t="shared" si="17" ref="D277:F280">D281</f>
        <v>0</v>
      </c>
      <c r="E277" s="32">
        <f t="shared" si="17"/>
        <v>0</v>
      </c>
      <c r="F277" s="32">
        <f t="shared" si="17"/>
        <v>0</v>
      </c>
      <c r="G277" s="111">
        <f>SUM(F277:F280)/SUM(D277:D280)</f>
        <v>0</v>
      </c>
      <c r="H277" s="145"/>
    </row>
    <row r="278" spans="1:8" s="2" customFormat="1" ht="21" customHeight="1">
      <c r="A278" s="143"/>
      <c r="B278" s="115"/>
      <c r="C278" s="34" t="s">
        <v>13</v>
      </c>
      <c r="D278" s="35">
        <f t="shared" si="17"/>
        <v>0</v>
      </c>
      <c r="E278" s="35">
        <f t="shared" si="17"/>
        <v>0</v>
      </c>
      <c r="F278" s="35">
        <f t="shared" si="17"/>
        <v>0</v>
      </c>
      <c r="G278" s="96"/>
      <c r="H278" s="146"/>
    </row>
    <row r="279" spans="1:8" s="2" customFormat="1" ht="17.25" customHeight="1">
      <c r="A279" s="143"/>
      <c r="B279" s="115"/>
      <c r="C279" s="34" t="s">
        <v>14</v>
      </c>
      <c r="D279" s="35">
        <f t="shared" si="17"/>
        <v>200</v>
      </c>
      <c r="E279" s="35">
        <f t="shared" si="17"/>
        <v>0</v>
      </c>
      <c r="F279" s="35">
        <f t="shared" si="17"/>
        <v>0</v>
      </c>
      <c r="G279" s="96"/>
      <c r="H279" s="146"/>
    </row>
    <row r="280" spans="1:8" s="2" customFormat="1" ht="17.25" customHeight="1" thickBot="1">
      <c r="A280" s="144"/>
      <c r="B280" s="116"/>
      <c r="C280" s="37" t="s">
        <v>15</v>
      </c>
      <c r="D280" s="75">
        <f t="shared" si="17"/>
        <v>0</v>
      </c>
      <c r="E280" s="75">
        <f t="shared" si="17"/>
        <v>0</v>
      </c>
      <c r="F280" s="75">
        <f t="shared" si="17"/>
        <v>0</v>
      </c>
      <c r="G280" s="117"/>
      <c r="H280" s="147"/>
    </row>
    <row r="281" spans="1:8" s="3" customFormat="1" ht="12.75" customHeight="1">
      <c r="A281" s="109" t="s">
        <v>97</v>
      </c>
      <c r="B281" s="110" t="s">
        <v>63</v>
      </c>
      <c r="C281" s="52" t="s">
        <v>12</v>
      </c>
      <c r="D281" s="53">
        <v>0</v>
      </c>
      <c r="E281" s="53">
        <v>0</v>
      </c>
      <c r="F281" s="53">
        <v>0</v>
      </c>
      <c r="G281" s="111">
        <f>SUM(F281:F284)/SUM(D281:D284)</f>
        <v>0</v>
      </c>
      <c r="H281" s="112"/>
    </row>
    <row r="282" spans="1:8" s="3" customFormat="1" ht="12.75">
      <c r="A282" s="94"/>
      <c r="B282" s="95"/>
      <c r="C282" s="42" t="s">
        <v>13</v>
      </c>
      <c r="D282" s="43">
        <v>0</v>
      </c>
      <c r="E282" s="43">
        <v>0</v>
      </c>
      <c r="F282" s="43">
        <v>0</v>
      </c>
      <c r="G282" s="96"/>
      <c r="H282" s="97"/>
    </row>
    <row r="283" spans="1:8" s="3" customFormat="1" ht="12.75">
      <c r="A283" s="94"/>
      <c r="B283" s="95"/>
      <c r="C283" s="42" t="s">
        <v>14</v>
      </c>
      <c r="D283" s="43">
        <v>200</v>
      </c>
      <c r="E283" s="43">
        <v>0</v>
      </c>
      <c r="F283" s="43">
        <v>0</v>
      </c>
      <c r="G283" s="96"/>
      <c r="H283" s="97"/>
    </row>
    <row r="284" spans="1:8" s="3" customFormat="1" ht="13.5" thickBot="1">
      <c r="A284" s="94"/>
      <c r="B284" s="95"/>
      <c r="C284" s="44" t="s">
        <v>15</v>
      </c>
      <c r="D284" s="45">
        <v>0</v>
      </c>
      <c r="E284" s="45">
        <v>0</v>
      </c>
      <c r="F284" s="45">
        <v>0</v>
      </c>
      <c r="G284" s="96"/>
      <c r="H284" s="97"/>
    </row>
    <row r="285" spans="1:8" s="1" customFormat="1" ht="25.5">
      <c r="A285" s="98" t="s">
        <v>98</v>
      </c>
      <c r="B285" s="124" t="s">
        <v>18</v>
      </c>
      <c r="C285" s="46" t="s">
        <v>12</v>
      </c>
      <c r="D285" s="47">
        <f aca="true" t="shared" si="18" ref="D285:F288">D277</f>
        <v>0</v>
      </c>
      <c r="E285" s="47">
        <f t="shared" si="18"/>
        <v>0</v>
      </c>
      <c r="F285" s="47">
        <f t="shared" si="18"/>
        <v>0</v>
      </c>
      <c r="G285" s="127">
        <f>SUM(F285:F288)/SUM(D285:D288)</f>
        <v>0</v>
      </c>
      <c r="H285" s="130"/>
    </row>
    <row r="286" spans="1:8" s="1" customFormat="1" ht="12.75">
      <c r="A286" s="99"/>
      <c r="B286" s="125"/>
      <c r="C286" s="48" t="s">
        <v>13</v>
      </c>
      <c r="D286" s="49">
        <f t="shared" si="18"/>
        <v>0</v>
      </c>
      <c r="E286" s="49">
        <f t="shared" si="18"/>
        <v>0</v>
      </c>
      <c r="F286" s="49">
        <f t="shared" si="18"/>
        <v>0</v>
      </c>
      <c r="G286" s="128"/>
      <c r="H286" s="131"/>
    </row>
    <row r="287" spans="1:8" s="1" customFormat="1" ht="12.75">
      <c r="A287" s="99"/>
      <c r="B287" s="125"/>
      <c r="C287" s="48" t="s">
        <v>14</v>
      </c>
      <c r="D287" s="49">
        <f t="shared" si="18"/>
        <v>200</v>
      </c>
      <c r="E287" s="49">
        <f t="shared" si="18"/>
        <v>0</v>
      </c>
      <c r="F287" s="49">
        <f t="shared" si="18"/>
        <v>0</v>
      </c>
      <c r="G287" s="128"/>
      <c r="H287" s="131"/>
    </row>
    <row r="288" spans="1:8" s="1" customFormat="1" ht="13.5" thickBot="1">
      <c r="A288" s="123"/>
      <c r="B288" s="126"/>
      <c r="C288" s="50" t="s">
        <v>15</v>
      </c>
      <c r="D288" s="51">
        <f t="shared" si="18"/>
        <v>0</v>
      </c>
      <c r="E288" s="51">
        <f t="shared" si="18"/>
        <v>0</v>
      </c>
      <c r="F288" s="51">
        <f t="shared" si="18"/>
        <v>0</v>
      </c>
      <c r="G288" s="129"/>
      <c r="H288" s="132"/>
    </row>
    <row r="289" spans="1:8" s="1" customFormat="1" ht="45" customHeight="1" thickBot="1">
      <c r="A289" s="139" t="s">
        <v>64</v>
      </c>
      <c r="B289" s="140"/>
      <c r="C289" s="140"/>
      <c r="D289" s="140"/>
      <c r="E289" s="140"/>
      <c r="F289" s="140"/>
      <c r="G289" s="140"/>
      <c r="H289" s="141"/>
    </row>
    <row r="290" spans="1:8" s="2" customFormat="1" ht="13.5" customHeight="1">
      <c r="A290" s="142" t="s">
        <v>99</v>
      </c>
      <c r="B290" s="114" t="s">
        <v>65</v>
      </c>
      <c r="C290" s="31" t="s">
        <v>12</v>
      </c>
      <c r="D290" s="32">
        <f aca="true" t="shared" si="19" ref="D290:F293">D294+D298</f>
        <v>0</v>
      </c>
      <c r="E290" s="32">
        <f t="shared" si="19"/>
        <v>0</v>
      </c>
      <c r="F290" s="32">
        <f t="shared" si="19"/>
        <v>0</v>
      </c>
      <c r="G290" s="111">
        <f>SUM(F290:F293)/SUM(D290:D293)</f>
        <v>0.4041922983601958</v>
      </c>
      <c r="H290" s="145"/>
    </row>
    <row r="291" spans="1:8" s="2" customFormat="1" ht="12.75">
      <c r="A291" s="143"/>
      <c r="B291" s="115"/>
      <c r="C291" s="34" t="s">
        <v>13</v>
      </c>
      <c r="D291" s="35">
        <f>D295+D299+D303</f>
        <v>5659.4</v>
      </c>
      <c r="E291" s="35">
        <f>E295+E299+E303</f>
        <v>0</v>
      </c>
      <c r="F291" s="35">
        <f>F295+F299+F303</f>
        <v>0</v>
      </c>
      <c r="G291" s="96"/>
      <c r="H291" s="146"/>
    </row>
    <row r="292" spans="1:8" s="2" customFormat="1" ht="12.75">
      <c r="A292" s="143"/>
      <c r="B292" s="115"/>
      <c r="C292" s="34" t="s">
        <v>14</v>
      </c>
      <c r="D292" s="35">
        <f>D296+D300+D308+D304</f>
        <v>18368.47</v>
      </c>
      <c r="E292" s="35">
        <f>E296+E300+E308</f>
        <v>9711.88</v>
      </c>
      <c r="F292" s="35">
        <f>F296+F300+F308</f>
        <v>9711.88</v>
      </c>
      <c r="G292" s="96"/>
      <c r="H292" s="146"/>
    </row>
    <row r="293" spans="1:8" s="2" customFormat="1" ht="33" customHeight="1" thickBot="1">
      <c r="A293" s="144"/>
      <c r="B293" s="116"/>
      <c r="C293" s="37" t="s">
        <v>15</v>
      </c>
      <c r="D293" s="38">
        <f t="shared" si="19"/>
        <v>0</v>
      </c>
      <c r="E293" s="38">
        <f t="shared" si="19"/>
        <v>0</v>
      </c>
      <c r="F293" s="38">
        <f t="shared" si="19"/>
        <v>0</v>
      </c>
      <c r="G293" s="117"/>
      <c r="H293" s="147"/>
    </row>
    <row r="294" spans="1:8" s="2" customFormat="1" ht="12.75">
      <c r="A294" s="134" t="s">
        <v>101</v>
      </c>
      <c r="B294" s="136" t="s">
        <v>66</v>
      </c>
      <c r="C294" s="52" t="s">
        <v>12</v>
      </c>
      <c r="D294" s="53">
        <v>0</v>
      </c>
      <c r="E294" s="53">
        <v>0</v>
      </c>
      <c r="F294" s="53">
        <v>0</v>
      </c>
      <c r="G294" s="111">
        <f>SUM(F294:F297)/SUM(D294:D297)</f>
        <v>0.6571811793372523</v>
      </c>
      <c r="H294" s="112"/>
    </row>
    <row r="295" spans="1:8" s="2" customFormat="1" ht="12.75">
      <c r="A295" s="134"/>
      <c r="B295" s="137"/>
      <c r="C295" s="42" t="s">
        <v>13</v>
      </c>
      <c r="D295" s="43">
        <v>0</v>
      </c>
      <c r="E295" s="43">
        <v>0</v>
      </c>
      <c r="F295" s="43">
        <v>0</v>
      </c>
      <c r="G295" s="96"/>
      <c r="H295" s="97"/>
    </row>
    <row r="296" spans="1:8" s="2" customFormat="1" ht="12.75">
      <c r="A296" s="134"/>
      <c r="B296" s="137"/>
      <c r="C296" s="42" t="s">
        <v>14</v>
      </c>
      <c r="D296" s="43">
        <v>14396.73</v>
      </c>
      <c r="E296" s="43">
        <v>9461.26</v>
      </c>
      <c r="F296" s="43">
        <v>9461.26</v>
      </c>
      <c r="G296" s="96"/>
      <c r="H296" s="97"/>
    </row>
    <row r="297" spans="1:8" s="2" customFormat="1" ht="13.5" thickBot="1">
      <c r="A297" s="135"/>
      <c r="B297" s="138"/>
      <c r="C297" s="56" t="s">
        <v>15</v>
      </c>
      <c r="D297" s="57">
        <v>0</v>
      </c>
      <c r="E297" s="57">
        <v>0</v>
      </c>
      <c r="F297" s="57">
        <v>0</v>
      </c>
      <c r="G297" s="117"/>
      <c r="H297" s="118"/>
    </row>
    <row r="298" spans="1:8" s="2" customFormat="1" ht="12.75">
      <c r="A298" s="109" t="s">
        <v>102</v>
      </c>
      <c r="B298" s="95" t="s">
        <v>157</v>
      </c>
      <c r="C298" s="40" t="s">
        <v>12</v>
      </c>
      <c r="D298" s="41">
        <v>0</v>
      </c>
      <c r="E298" s="41">
        <v>0</v>
      </c>
      <c r="F298" s="41">
        <v>0</v>
      </c>
      <c r="G298" s="96">
        <f>SUM(F298:F301)/SUM(D298:D301)</f>
        <v>0.023604689489169845</v>
      </c>
      <c r="H298" s="97"/>
    </row>
    <row r="299" spans="1:8" s="2" customFormat="1" ht="12.75">
      <c r="A299" s="94"/>
      <c r="B299" s="95"/>
      <c r="C299" s="42" t="s">
        <v>13</v>
      </c>
      <c r="D299" s="43">
        <v>0</v>
      </c>
      <c r="E299" s="43">
        <v>0</v>
      </c>
      <c r="F299" s="43">
        <v>0</v>
      </c>
      <c r="G299" s="96"/>
      <c r="H299" s="97"/>
    </row>
    <row r="300" spans="1:8" s="2" customFormat="1" ht="12.75">
      <c r="A300" s="94"/>
      <c r="B300" s="95"/>
      <c r="C300" s="42" t="s">
        <v>14</v>
      </c>
      <c r="D300" s="43">
        <v>3306.97</v>
      </c>
      <c r="E300" s="43">
        <v>78.06</v>
      </c>
      <c r="F300" s="43">
        <v>78.06</v>
      </c>
      <c r="G300" s="96"/>
      <c r="H300" s="97"/>
    </row>
    <row r="301" spans="1:8" s="2" customFormat="1" ht="12.75">
      <c r="A301" s="94"/>
      <c r="B301" s="95"/>
      <c r="C301" s="44" t="s">
        <v>15</v>
      </c>
      <c r="D301" s="45">
        <v>0</v>
      </c>
      <c r="E301" s="45">
        <v>0</v>
      </c>
      <c r="F301" s="45">
        <v>0</v>
      </c>
      <c r="G301" s="96"/>
      <c r="H301" s="97"/>
    </row>
    <row r="302" spans="1:8" s="2" customFormat="1" ht="12.75">
      <c r="A302" s="188" t="s">
        <v>103</v>
      </c>
      <c r="B302" s="122" t="s">
        <v>158</v>
      </c>
      <c r="C302" s="42" t="s">
        <v>12</v>
      </c>
      <c r="D302" s="43">
        <v>0</v>
      </c>
      <c r="E302" s="43">
        <v>0</v>
      </c>
      <c r="F302" s="43">
        <v>0</v>
      </c>
      <c r="G302" s="187">
        <f>SUM(F302:F305)/SUM(D302:D305)</f>
        <v>0</v>
      </c>
      <c r="H302" s="184"/>
    </row>
    <row r="303" spans="1:8" s="2" customFormat="1" ht="12.75">
      <c r="A303" s="94"/>
      <c r="B303" s="95"/>
      <c r="C303" s="42" t="s">
        <v>13</v>
      </c>
      <c r="D303" s="43">
        <v>5659.4</v>
      </c>
      <c r="E303" s="43">
        <v>0</v>
      </c>
      <c r="F303" s="43">
        <v>0</v>
      </c>
      <c r="G303" s="96"/>
      <c r="H303" s="97"/>
    </row>
    <row r="304" spans="1:8" s="2" customFormat="1" ht="12.75">
      <c r="A304" s="94"/>
      <c r="B304" s="95"/>
      <c r="C304" s="42" t="s">
        <v>14</v>
      </c>
      <c r="D304" s="43">
        <v>492.21</v>
      </c>
      <c r="E304" s="43">
        <v>0</v>
      </c>
      <c r="F304" s="43">
        <v>0</v>
      </c>
      <c r="G304" s="96"/>
      <c r="H304" s="97"/>
    </row>
    <row r="305" spans="1:8" s="2" customFormat="1" ht="12.75">
      <c r="A305" s="94"/>
      <c r="B305" s="95"/>
      <c r="C305" s="44" t="s">
        <v>15</v>
      </c>
      <c r="D305" s="45">
        <v>0</v>
      </c>
      <c r="E305" s="45">
        <v>0</v>
      </c>
      <c r="F305" s="45">
        <v>0</v>
      </c>
      <c r="G305" s="96"/>
      <c r="H305" s="97"/>
    </row>
    <row r="306" spans="1:8" s="2" customFormat="1" ht="12.75">
      <c r="A306" s="188" t="s">
        <v>104</v>
      </c>
      <c r="B306" s="122" t="s">
        <v>174</v>
      </c>
      <c r="C306" s="42" t="s">
        <v>12</v>
      </c>
      <c r="D306" s="43">
        <v>0</v>
      </c>
      <c r="E306" s="43">
        <v>0</v>
      </c>
      <c r="F306" s="43">
        <v>0</v>
      </c>
      <c r="G306" s="187">
        <f>SUM(F306:F309)/SUM(D306:D309)</f>
        <v>1</v>
      </c>
      <c r="H306" s="184"/>
    </row>
    <row r="307" spans="1:8" s="2" customFormat="1" ht="12.75">
      <c r="A307" s="94"/>
      <c r="B307" s="95"/>
      <c r="C307" s="42" t="s">
        <v>13</v>
      </c>
      <c r="D307" s="43">
        <v>0</v>
      </c>
      <c r="E307" s="43">
        <v>0</v>
      </c>
      <c r="F307" s="43">
        <v>0</v>
      </c>
      <c r="G307" s="96"/>
      <c r="H307" s="97"/>
    </row>
    <row r="308" spans="1:8" s="2" customFormat="1" ht="12.75">
      <c r="A308" s="94"/>
      <c r="B308" s="95"/>
      <c r="C308" s="42" t="s">
        <v>14</v>
      </c>
      <c r="D308" s="43">
        <v>172.56</v>
      </c>
      <c r="E308" s="43">
        <v>172.56</v>
      </c>
      <c r="F308" s="43">
        <v>172.56</v>
      </c>
      <c r="G308" s="96"/>
      <c r="H308" s="97"/>
    </row>
    <row r="309" spans="1:8" s="2" customFormat="1" ht="13.5" thickBot="1">
      <c r="A309" s="113"/>
      <c r="B309" s="189"/>
      <c r="C309" s="44" t="s">
        <v>15</v>
      </c>
      <c r="D309" s="45">
        <v>0</v>
      </c>
      <c r="E309" s="45">
        <v>0</v>
      </c>
      <c r="F309" s="45">
        <v>0</v>
      </c>
      <c r="G309" s="117"/>
      <c r="H309" s="118"/>
    </row>
    <row r="310" spans="1:8" s="2" customFormat="1" ht="12.75" customHeight="1">
      <c r="A310" s="109" t="s">
        <v>105</v>
      </c>
      <c r="B310" s="114" t="s">
        <v>67</v>
      </c>
      <c r="C310" s="52" t="s">
        <v>12</v>
      </c>
      <c r="D310" s="53">
        <f aca="true" t="shared" si="20" ref="D310:F313">D314</f>
        <v>0</v>
      </c>
      <c r="E310" s="53">
        <f t="shared" si="20"/>
        <v>0</v>
      </c>
      <c r="F310" s="53">
        <f t="shared" si="20"/>
        <v>0</v>
      </c>
      <c r="G310" s="111">
        <f>SUM(F310:F313)/SUM(D310:D313)</f>
        <v>0.5552419702429184</v>
      </c>
      <c r="H310" s="112"/>
    </row>
    <row r="311" spans="1:8" s="2" customFormat="1" ht="12.75">
      <c r="A311" s="94"/>
      <c r="B311" s="115"/>
      <c r="C311" s="42" t="s">
        <v>13</v>
      </c>
      <c r="D311" s="43">
        <f t="shared" si="20"/>
        <v>0</v>
      </c>
      <c r="E311" s="43">
        <f t="shared" si="20"/>
        <v>0</v>
      </c>
      <c r="F311" s="43">
        <f t="shared" si="20"/>
        <v>0</v>
      </c>
      <c r="G311" s="96"/>
      <c r="H311" s="97"/>
    </row>
    <row r="312" spans="1:8" s="2" customFormat="1" ht="12.75">
      <c r="A312" s="94"/>
      <c r="B312" s="115"/>
      <c r="C312" s="42" t="s">
        <v>14</v>
      </c>
      <c r="D312" s="43">
        <f t="shared" si="20"/>
        <v>11600.6</v>
      </c>
      <c r="E312" s="43">
        <f t="shared" si="20"/>
        <v>6441.14</v>
      </c>
      <c r="F312" s="43">
        <f t="shared" si="20"/>
        <v>6441.14</v>
      </c>
      <c r="G312" s="96"/>
      <c r="H312" s="97"/>
    </row>
    <row r="313" spans="1:8" s="2" customFormat="1" ht="13.5" thickBot="1">
      <c r="A313" s="113"/>
      <c r="B313" s="116"/>
      <c r="C313" s="56" t="s">
        <v>15</v>
      </c>
      <c r="D313" s="57">
        <f t="shared" si="20"/>
        <v>0</v>
      </c>
      <c r="E313" s="57">
        <f t="shared" si="20"/>
        <v>0</v>
      </c>
      <c r="F313" s="57">
        <f t="shared" si="20"/>
        <v>0</v>
      </c>
      <c r="G313" s="117"/>
      <c r="H313" s="118"/>
    </row>
    <row r="314" spans="1:8" s="2" customFormat="1" ht="12.75">
      <c r="A314" s="94" t="s">
        <v>106</v>
      </c>
      <c r="B314" s="95" t="s">
        <v>68</v>
      </c>
      <c r="C314" s="40" t="s">
        <v>12</v>
      </c>
      <c r="D314" s="41">
        <v>0</v>
      </c>
      <c r="E314" s="41">
        <v>0</v>
      </c>
      <c r="F314" s="41">
        <v>0</v>
      </c>
      <c r="G314" s="96">
        <f>SUM(F314:F317)/SUM(D314:D317)</f>
        <v>0.5552419702429184</v>
      </c>
      <c r="H314" s="97"/>
    </row>
    <row r="315" spans="1:8" s="2" customFormat="1" ht="12.75">
      <c r="A315" s="94"/>
      <c r="B315" s="95"/>
      <c r="C315" s="42" t="s">
        <v>13</v>
      </c>
      <c r="D315" s="43">
        <v>0</v>
      </c>
      <c r="E315" s="43">
        <v>0</v>
      </c>
      <c r="F315" s="43">
        <v>0</v>
      </c>
      <c r="G315" s="96"/>
      <c r="H315" s="97"/>
    </row>
    <row r="316" spans="1:8" s="2" customFormat="1" ht="12.75">
      <c r="A316" s="94"/>
      <c r="B316" s="95"/>
      <c r="C316" s="42" t="s">
        <v>14</v>
      </c>
      <c r="D316" s="43">
        <v>11600.6</v>
      </c>
      <c r="E316" s="43">
        <v>6441.14</v>
      </c>
      <c r="F316" s="43">
        <v>6441.14</v>
      </c>
      <c r="G316" s="96"/>
      <c r="H316" s="97"/>
    </row>
    <row r="317" spans="1:8" s="2" customFormat="1" ht="13.5" thickBot="1">
      <c r="A317" s="94"/>
      <c r="B317" s="95"/>
      <c r="C317" s="44" t="s">
        <v>15</v>
      </c>
      <c r="D317" s="45">
        <v>0</v>
      </c>
      <c r="E317" s="45">
        <v>0</v>
      </c>
      <c r="F317" s="45">
        <v>0</v>
      </c>
      <c r="G317" s="96"/>
      <c r="H317" s="97"/>
    </row>
    <row r="318" spans="1:8" s="2" customFormat="1" ht="12.75" customHeight="1">
      <c r="A318" s="109" t="s">
        <v>107</v>
      </c>
      <c r="B318" s="114" t="s">
        <v>69</v>
      </c>
      <c r="C318" s="52" t="s">
        <v>12</v>
      </c>
      <c r="D318" s="53">
        <f aca="true" t="shared" si="21" ref="D318:F321">D322+D326+D330+D334+D338+D342</f>
        <v>0</v>
      </c>
      <c r="E318" s="53">
        <f t="shared" si="21"/>
        <v>0</v>
      </c>
      <c r="F318" s="53">
        <f t="shared" si="21"/>
        <v>0</v>
      </c>
      <c r="G318" s="111">
        <f>SUM(F318:F321)/SUM(D318:D321)</f>
        <v>0.7994536379695347</v>
      </c>
      <c r="H318" s="112"/>
    </row>
    <row r="319" spans="1:8" s="2" customFormat="1" ht="12.75">
      <c r="A319" s="94"/>
      <c r="B319" s="115"/>
      <c r="C319" s="42" t="s">
        <v>13</v>
      </c>
      <c r="D319" s="43">
        <f t="shared" si="21"/>
        <v>0</v>
      </c>
      <c r="E319" s="43">
        <f t="shared" si="21"/>
        <v>0</v>
      </c>
      <c r="F319" s="43">
        <f t="shared" si="21"/>
        <v>0</v>
      </c>
      <c r="G319" s="96"/>
      <c r="H319" s="97"/>
    </row>
    <row r="320" spans="1:8" s="2" customFormat="1" ht="18.75" customHeight="1">
      <c r="A320" s="94"/>
      <c r="B320" s="115"/>
      <c r="C320" s="42" t="s">
        <v>14</v>
      </c>
      <c r="D320" s="43">
        <f>D324+D328+D332+D336+D340+D344+D348</f>
        <v>27622.88951</v>
      </c>
      <c r="E320" s="43">
        <f>E324+E328+E332+E336+E340+E344+E348</f>
        <v>22083.21951</v>
      </c>
      <c r="F320" s="43">
        <f>F324+F328+F332+F336+F340+F344+F348</f>
        <v>22083.21951</v>
      </c>
      <c r="G320" s="96"/>
      <c r="H320" s="97"/>
    </row>
    <row r="321" spans="1:8" s="2" customFormat="1" ht="18.75" customHeight="1" thickBot="1">
      <c r="A321" s="113"/>
      <c r="B321" s="116"/>
      <c r="C321" s="56" t="s">
        <v>15</v>
      </c>
      <c r="D321" s="57">
        <f t="shared" si="21"/>
        <v>0</v>
      </c>
      <c r="E321" s="57">
        <f t="shared" si="21"/>
        <v>0</v>
      </c>
      <c r="F321" s="57">
        <f t="shared" si="21"/>
        <v>0</v>
      </c>
      <c r="G321" s="117"/>
      <c r="H321" s="118"/>
    </row>
    <row r="322" spans="1:8" s="2" customFormat="1" ht="12.75">
      <c r="A322" s="94" t="s">
        <v>108</v>
      </c>
      <c r="B322" s="95" t="s">
        <v>70</v>
      </c>
      <c r="C322" s="40" t="s">
        <v>12</v>
      </c>
      <c r="D322" s="41">
        <v>0</v>
      </c>
      <c r="E322" s="41">
        <v>0</v>
      </c>
      <c r="F322" s="41">
        <v>0</v>
      </c>
      <c r="G322" s="96">
        <f>SUM(F322:F325)/SUM(D322:D325)</f>
        <v>0.7624716002061828</v>
      </c>
      <c r="H322" s="97"/>
    </row>
    <row r="323" spans="1:8" s="2" customFormat="1" ht="12.75">
      <c r="A323" s="94"/>
      <c r="B323" s="95"/>
      <c r="C323" s="42" t="s">
        <v>13</v>
      </c>
      <c r="D323" s="43">
        <v>0</v>
      </c>
      <c r="E323" s="43">
        <v>0</v>
      </c>
      <c r="F323" s="43">
        <v>0</v>
      </c>
      <c r="G323" s="96"/>
      <c r="H323" s="97"/>
    </row>
    <row r="324" spans="1:8" s="2" customFormat="1" ht="12.75">
      <c r="A324" s="94"/>
      <c r="B324" s="95"/>
      <c r="C324" s="42" t="s">
        <v>14</v>
      </c>
      <c r="D324" s="43">
        <v>9564.33</v>
      </c>
      <c r="E324" s="43">
        <v>7292.53</v>
      </c>
      <c r="F324" s="43">
        <v>7292.53</v>
      </c>
      <c r="G324" s="96"/>
      <c r="H324" s="97"/>
    </row>
    <row r="325" spans="1:8" s="2" customFormat="1" ht="13.5" thickBot="1">
      <c r="A325" s="113"/>
      <c r="B325" s="133"/>
      <c r="C325" s="56" t="s">
        <v>15</v>
      </c>
      <c r="D325" s="57">
        <v>0</v>
      </c>
      <c r="E325" s="57">
        <v>0</v>
      </c>
      <c r="F325" s="57">
        <v>0</v>
      </c>
      <c r="G325" s="117"/>
      <c r="H325" s="118"/>
    </row>
    <row r="326" spans="1:8" s="2" customFormat="1" ht="12.75">
      <c r="A326" s="109" t="s">
        <v>109</v>
      </c>
      <c r="B326" s="122" t="s">
        <v>71</v>
      </c>
      <c r="C326" s="52" t="s">
        <v>12</v>
      </c>
      <c r="D326" s="53">
        <v>0</v>
      </c>
      <c r="E326" s="53">
        <v>0</v>
      </c>
      <c r="F326" s="53">
        <v>0</v>
      </c>
      <c r="G326" s="111">
        <f>SUM(F326:F329)/SUM(D326:D329)</f>
        <v>0.7924801969326313</v>
      </c>
      <c r="H326" s="112"/>
    </row>
    <row r="327" spans="1:8" s="2" customFormat="1" ht="12.75">
      <c r="A327" s="94"/>
      <c r="B327" s="95"/>
      <c r="C327" s="42" t="s">
        <v>13</v>
      </c>
      <c r="D327" s="43">
        <v>0</v>
      </c>
      <c r="E327" s="43">
        <v>0</v>
      </c>
      <c r="F327" s="43">
        <v>0</v>
      </c>
      <c r="G327" s="96"/>
      <c r="H327" s="97"/>
    </row>
    <row r="328" spans="1:8" s="2" customFormat="1" ht="12.75">
      <c r="A328" s="94"/>
      <c r="B328" s="95"/>
      <c r="C328" s="42" t="s">
        <v>14</v>
      </c>
      <c r="D328" s="43">
        <v>3916.06</v>
      </c>
      <c r="E328" s="43">
        <v>3103.4</v>
      </c>
      <c r="F328" s="43">
        <v>3103.4</v>
      </c>
      <c r="G328" s="96"/>
      <c r="H328" s="97"/>
    </row>
    <row r="329" spans="1:8" s="2" customFormat="1" ht="13.5" thickBot="1">
      <c r="A329" s="113"/>
      <c r="B329" s="133"/>
      <c r="C329" s="56" t="s">
        <v>15</v>
      </c>
      <c r="D329" s="57">
        <v>0</v>
      </c>
      <c r="E329" s="57">
        <v>0</v>
      </c>
      <c r="F329" s="57">
        <v>0</v>
      </c>
      <c r="G329" s="117"/>
      <c r="H329" s="118"/>
    </row>
    <row r="330" spans="1:8" s="2" customFormat="1" ht="12.75">
      <c r="A330" s="109" t="s">
        <v>110</v>
      </c>
      <c r="B330" s="122" t="s">
        <v>72</v>
      </c>
      <c r="C330" s="52" t="s">
        <v>12</v>
      </c>
      <c r="D330" s="53">
        <v>0</v>
      </c>
      <c r="E330" s="53">
        <v>0</v>
      </c>
      <c r="F330" s="53">
        <v>0</v>
      </c>
      <c r="G330" s="111">
        <f>SUM(F330:F333)/SUM(D330:D333)</f>
        <v>0.33511913667480886</v>
      </c>
      <c r="H330" s="112"/>
    </row>
    <row r="331" spans="1:8" s="2" customFormat="1" ht="12.75">
      <c r="A331" s="94"/>
      <c r="B331" s="95"/>
      <c r="C331" s="42" t="s">
        <v>13</v>
      </c>
      <c r="D331" s="43">
        <v>0</v>
      </c>
      <c r="E331" s="43">
        <v>0</v>
      </c>
      <c r="F331" s="43">
        <v>0</v>
      </c>
      <c r="G331" s="96"/>
      <c r="H331" s="97"/>
    </row>
    <row r="332" spans="1:8" s="2" customFormat="1" ht="12.75">
      <c r="A332" s="94"/>
      <c r="B332" s="95"/>
      <c r="C332" s="42" t="s">
        <v>14</v>
      </c>
      <c r="D332" s="43">
        <v>2579.978</v>
      </c>
      <c r="E332" s="43">
        <v>864.6</v>
      </c>
      <c r="F332" s="43">
        <v>864.6</v>
      </c>
      <c r="G332" s="96"/>
      <c r="H332" s="97"/>
    </row>
    <row r="333" spans="1:8" s="2" customFormat="1" ht="13.5" thickBot="1">
      <c r="A333" s="113"/>
      <c r="B333" s="133"/>
      <c r="C333" s="56" t="s">
        <v>15</v>
      </c>
      <c r="D333" s="57">
        <v>0</v>
      </c>
      <c r="E333" s="57">
        <v>0</v>
      </c>
      <c r="F333" s="57">
        <v>0</v>
      </c>
      <c r="G333" s="117"/>
      <c r="H333" s="118"/>
    </row>
    <row r="334" spans="1:8" s="2" customFormat="1" ht="12.75" customHeight="1">
      <c r="A334" s="109" t="s">
        <v>111</v>
      </c>
      <c r="B334" s="122" t="s">
        <v>73</v>
      </c>
      <c r="C334" s="52" t="s">
        <v>12</v>
      </c>
      <c r="D334" s="53">
        <v>0</v>
      </c>
      <c r="E334" s="53">
        <v>0</v>
      </c>
      <c r="F334" s="53">
        <v>0</v>
      </c>
      <c r="G334" s="111">
        <f>SUM(F334:F337)/SUM(D334:D337)</f>
        <v>0.6767422334172964</v>
      </c>
      <c r="H334" s="112"/>
    </row>
    <row r="335" spans="1:8" s="2" customFormat="1" ht="12.75">
      <c r="A335" s="94"/>
      <c r="B335" s="95"/>
      <c r="C335" s="42" t="s">
        <v>13</v>
      </c>
      <c r="D335" s="43">
        <v>0</v>
      </c>
      <c r="E335" s="43">
        <v>0</v>
      </c>
      <c r="F335" s="43">
        <v>0</v>
      </c>
      <c r="G335" s="96"/>
      <c r="H335" s="97"/>
    </row>
    <row r="336" spans="1:8" s="2" customFormat="1" ht="12.75">
      <c r="A336" s="94"/>
      <c r="B336" s="95"/>
      <c r="C336" s="42" t="s">
        <v>14</v>
      </c>
      <c r="D336" s="43">
        <v>95.28</v>
      </c>
      <c r="E336" s="43">
        <v>64.48</v>
      </c>
      <c r="F336" s="43">
        <v>64.48</v>
      </c>
      <c r="G336" s="96"/>
      <c r="H336" s="97"/>
    </row>
    <row r="337" spans="1:8" s="2" customFormat="1" ht="13.5" thickBot="1">
      <c r="A337" s="113"/>
      <c r="B337" s="133"/>
      <c r="C337" s="56" t="s">
        <v>15</v>
      </c>
      <c r="D337" s="57">
        <v>0</v>
      </c>
      <c r="E337" s="57">
        <v>0</v>
      </c>
      <c r="F337" s="57">
        <v>0</v>
      </c>
      <c r="G337" s="117"/>
      <c r="H337" s="118"/>
    </row>
    <row r="338" spans="1:8" s="2" customFormat="1" ht="12.75">
      <c r="A338" s="109" t="s">
        <v>112</v>
      </c>
      <c r="B338" s="122" t="s">
        <v>74</v>
      </c>
      <c r="C338" s="52" t="s">
        <v>12</v>
      </c>
      <c r="D338" s="53">
        <v>0</v>
      </c>
      <c r="E338" s="53">
        <v>0</v>
      </c>
      <c r="F338" s="53">
        <v>0</v>
      </c>
      <c r="G338" s="111">
        <f>SUM(F338:F341)/SUM(D338:D341)</f>
        <v>0.7490854826142651</v>
      </c>
      <c r="H338" s="112"/>
    </row>
    <row r="339" spans="1:8" s="2" customFormat="1" ht="12.75">
      <c r="A339" s="94"/>
      <c r="B339" s="95"/>
      <c r="C339" s="42" t="s">
        <v>13</v>
      </c>
      <c r="D339" s="43">
        <v>0</v>
      </c>
      <c r="E339" s="43">
        <v>0</v>
      </c>
      <c r="F339" s="43">
        <v>0</v>
      </c>
      <c r="G339" s="96"/>
      <c r="H339" s="97"/>
    </row>
    <row r="340" spans="1:8" s="2" customFormat="1" ht="12.75">
      <c r="A340" s="94"/>
      <c r="B340" s="95"/>
      <c r="C340" s="42" t="s">
        <v>14</v>
      </c>
      <c r="D340" s="43">
        <v>757.23</v>
      </c>
      <c r="E340" s="43">
        <v>567.23</v>
      </c>
      <c r="F340" s="43">
        <v>567.23</v>
      </c>
      <c r="G340" s="96"/>
      <c r="H340" s="97"/>
    </row>
    <row r="341" spans="1:8" s="2" customFormat="1" ht="13.5" thickBot="1">
      <c r="A341" s="113"/>
      <c r="B341" s="133"/>
      <c r="C341" s="56" t="s">
        <v>15</v>
      </c>
      <c r="D341" s="57">
        <v>0</v>
      </c>
      <c r="E341" s="57">
        <v>0</v>
      </c>
      <c r="F341" s="57">
        <v>0</v>
      </c>
      <c r="G341" s="117"/>
      <c r="H341" s="118"/>
    </row>
    <row r="342" spans="1:8" s="2" customFormat="1" ht="12.75">
      <c r="A342" s="109" t="s">
        <v>113</v>
      </c>
      <c r="B342" s="122" t="s">
        <v>159</v>
      </c>
      <c r="C342" s="52" t="s">
        <v>12</v>
      </c>
      <c r="D342" s="53">
        <v>0</v>
      </c>
      <c r="E342" s="53">
        <v>0</v>
      </c>
      <c r="F342" s="53">
        <v>0</v>
      </c>
      <c r="G342" s="111">
        <f>SUM(F342:F345)/SUM(D342:D345)</f>
        <v>0.9522060424472899</v>
      </c>
      <c r="H342" s="112"/>
    </row>
    <row r="343" spans="1:8" s="2" customFormat="1" ht="12.75">
      <c r="A343" s="94"/>
      <c r="B343" s="95"/>
      <c r="C343" s="42" t="s">
        <v>13</v>
      </c>
      <c r="D343" s="43">
        <v>0</v>
      </c>
      <c r="E343" s="43">
        <v>0</v>
      </c>
      <c r="F343" s="43">
        <v>0</v>
      </c>
      <c r="G343" s="96"/>
      <c r="H343" s="97"/>
    </row>
    <row r="344" spans="1:8" s="2" customFormat="1" ht="12.75">
      <c r="A344" s="94"/>
      <c r="B344" s="95"/>
      <c r="C344" s="42" t="s">
        <v>14</v>
      </c>
      <c r="D344" s="42">
        <v>3114.66151</v>
      </c>
      <c r="E344" s="42">
        <v>2965.79951</v>
      </c>
      <c r="F344" s="42">
        <v>2965.79951</v>
      </c>
      <c r="G344" s="96"/>
      <c r="H344" s="97"/>
    </row>
    <row r="345" spans="1:8" s="2" customFormat="1" ht="13.5" thickBot="1">
      <c r="A345" s="94"/>
      <c r="B345" s="95"/>
      <c r="C345" s="44" t="s">
        <v>15</v>
      </c>
      <c r="D345" s="45">
        <v>0</v>
      </c>
      <c r="E345" s="45">
        <v>0</v>
      </c>
      <c r="F345" s="45">
        <v>0</v>
      </c>
      <c r="G345" s="96"/>
      <c r="H345" s="97"/>
    </row>
    <row r="346" spans="1:8" s="2" customFormat="1" ht="12.75">
      <c r="A346" s="109" t="s">
        <v>114</v>
      </c>
      <c r="B346" s="122" t="s">
        <v>175</v>
      </c>
      <c r="C346" s="52" t="s">
        <v>12</v>
      </c>
      <c r="D346" s="53">
        <v>0</v>
      </c>
      <c r="E346" s="53">
        <v>0</v>
      </c>
      <c r="F346" s="53">
        <v>0</v>
      </c>
      <c r="G346" s="111">
        <f>SUM(F346:F349)/SUM(D346:D349)</f>
        <v>0.9512636020723205</v>
      </c>
      <c r="H346" s="112"/>
    </row>
    <row r="347" spans="1:8" s="2" customFormat="1" ht="12.75">
      <c r="A347" s="94"/>
      <c r="B347" s="95"/>
      <c r="C347" s="42" t="s">
        <v>13</v>
      </c>
      <c r="D347" s="43">
        <v>0</v>
      </c>
      <c r="E347" s="43">
        <v>0</v>
      </c>
      <c r="F347" s="43">
        <v>0</v>
      </c>
      <c r="G347" s="96"/>
      <c r="H347" s="97"/>
    </row>
    <row r="348" spans="1:8" s="2" customFormat="1" ht="12.75">
      <c r="A348" s="94"/>
      <c r="B348" s="95"/>
      <c r="C348" s="42" t="s">
        <v>14</v>
      </c>
      <c r="D348" s="42">
        <v>7595.35</v>
      </c>
      <c r="E348" s="42">
        <v>7225.18</v>
      </c>
      <c r="F348" s="42">
        <v>7225.18</v>
      </c>
      <c r="G348" s="96"/>
      <c r="H348" s="97"/>
    </row>
    <row r="349" spans="1:8" s="2" customFormat="1" ht="18" customHeight="1" thickBot="1">
      <c r="A349" s="94"/>
      <c r="B349" s="95"/>
      <c r="C349" s="44" t="s">
        <v>15</v>
      </c>
      <c r="D349" s="45">
        <v>0</v>
      </c>
      <c r="E349" s="45">
        <v>0</v>
      </c>
      <c r="F349" s="45">
        <v>0</v>
      </c>
      <c r="G349" s="96"/>
      <c r="H349" s="97"/>
    </row>
    <row r="350" spans="1:8" s="3" customFormat="1" ht="12.75" customHeight="1">
      <c r="A350" s="98" t="s">
        <v>115</v>
      </c>
      <c r="B350" s="124" t="s">
        <v>18</v>
      </c>
      <c r="C350" s="46" t="s">
        <v>12</v>
      </c>
      <c r="D350" s="47">
        <f aca="true" t="shared" si="22" ref="D350:F353">D290+D310+D318</f>
        <v>0</v>
      </c>
      <c r="E350" s="47">
        <f t="shared" si="22"/>
        <v>0</v>
      </c>
      <c r="F350" s="47">
        <f t="shared" si="22"/>
        <v>0</v>
      </c>
      <c r="G350" s="127">
        <f>SUM(F350:F353)/SUM(D350:D353)</f>
        <v>0.6045125323188488</v>
      </c>
      <c r="H350" s="130"/>
    </row>
    <row r="351" spans="1:8" s="3" customFormat="1" ht="12.75" customHeight="1">
      <c r="A351" s="99"/>
      <c r="B351" s="125"/>
      <c r="C351" s="48" t="s">
        <v>13</v>
      </c>
      <c r="D351" s="49">
        <f t="shared" si="22"/>
        <v>5659.4</v>
      </c>
      <c r="E351" s="49">
        <f t="shared" si="22"/>
        <v>0</v>
      </c>
      <c r="F351" s="49">
        <f t="shared" si="22"/>
        <v>0</v>
      </c>
      <c r="G351" s="128"/>
      <c r="H351" s="131"/>
    </row>
    <row r="352" spans="1:8" s="3" customFormat="1" ht="12.75" customHeight="1">
      <c r="A352" s="99"/>
      <c r="B352" s="125"/>
      <c r="C352" s="48" t="s">
        <v>14</v>
      </c>
      <c r="D352" s="49">
        <f t="shared" si="22"/>
        <v>57591.95951</v>
      </c>
      <c r="E352" s="49">
        <f t="shared" si="22"/>
        <v>38236.23951</v>
      </c>
      <c r="F352" s="49">
        <f t="shared" si="22"/>
        <v>38236.23951</v>
      </c>
      <c r="G352" s="128"/>
      <c r="H352" s="131"/>
    </row>
    <row r="353" spans="1:8" s="3" customFormat="1" ht="13.5" customHeight="1" thickBot="1">
      <c r="A353" s="123"/>
      <c r="B353" s="126"/>
      <c r="C353" s="50" t="s">
        <v>15</v>
      </c>
      <c r="D353" s="51">
        <f t="shared" si="22"/>
        <v>0</v>
      </c>
      <c r="E353" s="51">
        <f t="shared" si="22"/>
        <v>0</v>
      </c>
      <c r="F353" s="51">
        <f t="shared" si="22"/>
        <v>0</v>
      </c>
      <c r="G353" s="129"/>
      <c r="H353" s="132"/>
    </row>
    <row r="354" spans="1:8" s="3" customFormat="1" ht="17.25" customHeight="1" thickBot="1">
      <c r="A354" s="119" t="s">
        <v>75</v>
      </c>
      <c r="B354" s="120"/>
      <c r="C354" s="120"/>
      <c r="D354" s="120"/>
      <c r="E354" s="120"/>
      <c r="F354" s="120"/>
      <c r="G354" s="120"/>
      <c r="H354" s="121"/>
    </row>
    <row r="355" spans="1:8" s="3" customFormat="1" ht="18.75" customHeight="1">
      <c r="A355" s="109" t="s">
        <v>116</v>
      </c>
      <c r="B355" s="114" t="s">
        <v>76</v>
      </c>
      <c r="C355" s="52" t="s">
        <v>12</v>
      </c>
      <c r="D355" s="53">
        <f aca="true" t="shared" si="23" ref="D355:F358">D359+D363</f>
        <v>0</v>
      </c>
      <c r="E355" s="53">
        <f t="shared" si="23"/>
        <v>0</v>
      </c>
      <c r="F355" s="53">
        <f t="shared" si="23"/>
        <v>0</v>
      </c>
      <c r="G355" s="111">
        <f>SUM(F355:F358)/SUM(D355:D358)</f>
        <v>0.9346514587359195</v>
      </c>
      <c r="H355" s="112"/>
    </row>
    <row r="356" spans="1:8" s="3" customFormat="1" ht="13.5" customHeight="1">
      <c r="A356" s="94"/>
      <c r="B356" s="115"/>
      <c r="C356" s="42" t="s">
        <v>13</v>
      </c>
      <c r="D356" s="43">
        <f t="shared" si="23"/>
        <v>1053.58</v>
      </c>
      <c r="E356" s="43">
        <f t="shared" si="23"/>
        <v>986.4100000000001</v>
      </c>
      <c r="F356" s="43">
        <f t="shared" si="23"/>
        <v>986.4100000000001</v>
      </c>
      <c r="G356" s="96"/>
      <c r="H356" s="97"/>
    </row>
    <row r="357" spans="1:8" s="3" customFormat="1" ht="13.5" customHeight="1">
      <c r="A357" s="94"/>
      <c r="B357" s="115"/>
      <c r="C357" s="42" t="s">
        <v>14</v>
      </c>
      <c r="D357" s="43">
        <f t="shared" si="23"/>
        <v>219.44</v>
      </c>
      <c r="E357" s="43">
        <f t="shared" si="23"/>
        <v>203.42000000000002</v>
      </c>
      <c r="F357" s="43">
        <f t="shared" si="23"/>
        <v>203.42000000000002</v>
      </c>
      <c r="G357" s="96"/>
      <c r="H357" s="97"/>
    </row>
    <row r="358" spans="1:8" s="3" customFormat="1" ht="13.5" customHeight="1" thickBot="1">
      <c r="A358" s="113"/>
      <c r="B358" s="116"/>
      <c r="C358" s="56" t="s">
        <v>15</v>
      </c>
      <c r="D358" s="57">
        <f t="shared" si="23"/>
        <v>0</v>
      </c>
      <c r="E358" s="57">
        <f t="shared" si="23"/>
        <v>0</v>
      </c>
      <c r="F358" s="57">
        <f t="shared" si="23"/>
        <v>0</v>
      </c>
      <c r="G358" s="117"/>
      <c r="H358" s="118"/>
    </row>
    <row r="359" spans="1:8" s="3" customFormat="1" ht="29.25" customHeight="1">
      <c r="A359" s="94" t="s">
        <v>117</v>
      </c>
      <c r="B359" s="95" t="s">
        <v>77</v>
      </c>
      <c r="C359" s="40" t="s">
        <v>12</v>
      </c>
      <c r="D359" s="41">
        <v>0</v>
      </c>
      <c r="E359" s="41">
        <v>0</v>
      </c>
      <c r="F359" s="41">
        <v>0</v>
      </c>
      <c r="G359" s="96">
        <f>SUM(F359:F362)/SUM(D359:D362)</f>
        <v>0.9538478916877794</v>
      </c>
      <c r="H359" s="97"/>
    </row>
    <row r="360" spans="1:8" s="3" customFormat="1" ht="27.75" customHeight="1">
      <c r="A360" s="94"/>
      <c r="B360" s="95"/>
      <c r="C360" s="42" t="s">
        <v>13</v>
      </c>
      <c r="D360" s="43">
        <v>557.58</v>
      </c>
      <c r="E360" s="43">
        <v>531.85</v>
      </c>
      <c r="F360" s="43">
        <v>531.85</v>
      </c>
      <c r="G360" s="96"/>
      <c r="H360" s="97"/>
    </row>
    <row r="361" spans="1:8" s="3" customFormat="1" ht="27" customHeight="1">
      <c r="A361" s="94"/>
      <c r="B361" s="95"/>
      <c r="C361" s="42" t="s">
        <v>14</v>
      </c>
      <c r="D361" s="43">
        <v>62.11</v>
      </c>
      <c r="E361" s="43">
        <v>59.24</v>
      </c>
      <c r="F361" s="43">
        <v>59.24</v>
      </c>
      <c r="G361" s="96"/>
      <c r="H361" s="97"/>
    </row>
    <row r="362" spans="1:8" s="3" customFormat="1" ht="44.25" customHeight="1" thickBot="1">
      <c r="A362" s="94"/>
      <c r="B362" s="95"/>
      <c r="C362" s="44" t="s">
        <v>15</v>
      </c>
      <c r="D362" s="45">
        <v>0</v>
      </c>
      <c r="E362" s="45">
        <v>0</v>
      </c>
      <c r="F362" s="45">
        <v>0</v>
      </c>
      <c r="G362" s="96"/>
      <c r="H362" s="97"/>
    </row>
    <row r="363" spans="1:8" s="3" customFormat="1" ht="36" customHeight="1">
      <c r="A363" s="109" t="s">
        <v>118</v>
      </c>
      <c r="B363" s="110" t="s">
        <v>78</v>
      </c>
      <c r="C363" s="52" t="s">
        <v>12</v>
      </c>
      <c r="D363" s="53">
        <v>0</v>
      </c>
      <c r="E363" s="53">
        <v>0</v>
      </c>
      <c r="F363" s="53">
        <v>0</v>
      </c>
      <c r="G363" s="111">
        <f>SUM(F363:F366)/SUM(D363:D366)</f>
        <v>0.9164434512420981</v>
      </c>
      <c r="H363" s="112"/>
    </row>
    <row r="364" spans="1:8" s="3" customFormat="1" ht="27" customHeight="1">
      <c r="A364" s="94"/>
      <c r="B364" s="95"/>
      <c r="C364" s="42" t="s">
        <v>13</v>
      </c>
      <c r="D364" s="43">
        <v>496</v>
      </c>
      <c r="E364" s="43">
        <v>454.56</v>
      </c>
      <c r="F364" s="43">
        <v>454.56</v>
      </c>
      <c r="G364" s="96"/>
      <c r="H364" s="97"/>
    </row>
    <row r="365" spans="1:8" s="3" customFormat="1" ht="27.75" customHeight="1">
      <c r="A365" s="94"/>
      <c r="B365" s="95"/>
      <c r="C365" s="42" t="s">
        <v>14</v>
      </c>
      <c r="D365" s="43">
        <v>157.33</v>
      </c>
      <c r="E365" s="43">
        <v>144.18</v>
      </c>
      <c r="F365" s="43">
        <v>144.18</v>
      </c>
      <c r="G365" s="96"/>
      <c r="H365" s="97"/>
    </row>
    <row r="366" spans="1:8" s="3" customFormat="1" ht="37.5" customHeight="1" thickBot="1">
      <c r="A366" s="94"/>
      <c r="B366" s="95"/>
      <c r="C366" s="44" t="s">
        <v>15</v>
      </c>
      <c r="D366" s="45">
        <v>0</v>
      </c>
      <c r="E366" s="45">
        <v>0</v>
      </c>
      <c r="F366" s="45">
        <v>0</v>
      </c>
      <c r="G366" s="96"/>
      <c r="H366" s="97"/>
    </row>
    <row r="367" spans="1:8" s="3" customFormat="1" ht="13.5" customHeight="1">
      <c r="A367" s="109" t="s">
        <v>119</v>
      </c>
      <c r="B367" s="114" t="s">
        <v>79</v>
      </c>
      <c r="C367" s="52" t="s">
        <v>12</v>
      </c>
      <c r="D367" s="53">
        <f aca="true" t="shared" si="24" ref="D367:F370">D371</f>
        <v>0</v>
      </c>
      <c r="E367" s="53">
        <f t="shared" si="24"/>
        <v>0</v>
      </c>
      <c r="F367" s="53">
        <f t="shared" si="24"/>
        <v>0</v>
      </c>
      <c r="G367" s="111">
        <f>SUM(F367:F370)/SUM(D367:D370)</f>
        <v>0</v>
      </c>
      <c r="H367" s="112"/>
    </row>
    <row r="368" spans="1:8" s="3" customFormat="1" ht="13.5" customHeight="1">
      <c r="A368" s="94"/>
      <c r="B368" s="115"/>
      <c r="C368" s="42" t="s">
        <v>13</v>
      </c>
      <c r="D368" s="43">
        <f t="shared" si="24"/>
        <v>1579.15</v>
      </c>
      <c r="E368" s="43">
        <f t="shared" si="24"/>
        <v>0</v>
      </c>
      <c r="F368" s="43">
        <f t="shared" si="24"/>
        <v>0</v>
      </c>
      <c r="G368" s="96"/>
      <c r="H368" s="97"/>
    </row>
    <row r="369" spans="1:8" s="3" customFormat="1" ht="13.5" customHeight="1">
      <c r="A369" s="94"/>
      <c r="B369" s="115"/>
      <c r="C369" s="42" t="s">
        <v>14</v>
      </c>
      <c r="D369" s="43">
        <f t="shared" si="24"/>
        <v>175.89</v>
      </c>
      <c r="E369" s="43">
        <f t="shared" si="24"/>
        <v>0</v>
      </c>
      <c r="F369" s="43">
        <f t="shared" si="24"/>
        <v>0</v>
      </c>
      <c r="G369" s="96"/>
      <c r="H369" s="97"/>
    </row>
    <row r="370" spans="1:8" s="3" customFormat="1" ht="33.75" customHeight="1" thickBot="1">
      <c r="A370" s="113"/>
      <c r="B370" s="116"/>
      <c r="C370" s="56" t="s">
        <v>15</v>
      </c>
      <c r="D370" s="57">
        <f t="shared" si="24"/>
        <v>0</v>
      </c>
      <c r="E370" s="57">
        <f t="shared" si="24"/>
        <v>0</v>
      </c>
      <c r="F370" s="57">
        <f t="shared" si="24"/>
        <v>0</v>
      </c>
      <c r="G370" s="117"/>
      <c r="H370" s="118"/>
    </row>
    <row r="371" spans="1:8" s="3" customFormat="1" ht="13.5" customHeight="1">
      <c r="A371" s="94" t="s">
        <v>160</v>
      </c>
      <c r="B371" s="95" t="s">
        <v>80</v>
      </c>
      <c r="C371" s="40" t="s">
        <v>12</v>
      </c>
      <c r="D371" s="41">
        <v>0</v>
      </c>
      <c r="E371" s="41">
        <v>0</v>
      </c>
      <c r="F371" s="41">
        <v>0</v>
      </c>
      <c r="G371" s="96">
        <f>SUM(F371:F374)/SUM(D371:D374)</f>
        <v>0</v>
      </c>
      <c r="H371" s="97"/>
    </row>
    <row r="372" spans="1:8" s="3" customFormat="1" ht="19.5" customHeight="1">
      <c r="A372" s="94"/>
      <c r="B372" s="95"/>
      <c r="C372" s="42" t="s">
        <v>13</v>
      </c>
      <c r="D372" s="43">
        <v>1579.15</v>
      </c>
      <c r="E372" s="43">
        <v>0</v>
      </c>
      <c r="F372" s="43">
        <v>0</v>
      </c>
      <c r="G372" s="96"/>
      <c r="H372" s="97"/>
    </row>
    <row r="373" spans="1:8" s="3" customFormat="1" ht="13.5" customHeight="1">
      <c r="A373" s="94"/>
      <c r="B373" s="95"/>
      <c r="C373" s="42" t="s">
        <v>14</v>
      </c>
      <c r="D373" s="43">
        <v>175.89</v>
      </c>
      <c r="E373" s="43">
        <v>0</v>
      </c>
      <c r="F373" s="43">
        <v>0</v>
      </c>
      <c r="G373" s="96"/>
      <c r="H373" s="97"/>
    </row>
    <row r="374" spans="1:8" s="3" customFormat="1" ht="60" customHeight="1" thickBot="1">
      <c r="A374" s="94"/>
      <c r="B374" s="95"/>
      <c r="C374" s="44" t="s">
        <v>15</v>
      </c>
      <c r="D374" s="45">
        <v>0</v>
      </c>
      <c r="E374" s="45">
        <v>0</v>
      </c>
      <c r="F374" s="45">
        <v>0</v>
      </c>
      <c r="G374" s="96"/>
      <c r="H374" s="97"/>
    </row>
    <row r="375" spans="1:8" s="1" customFormat="1" ht="25.5">
      <c r="A375" s="98" t="s">
        <v>161</v>
      </c>
      <c r="B375" s="100" t="s">
        <v>18</v>
      </c>
      <c r="C375" s="46" t="s">
        <v>12</v>
      </c>
      <c r="D375" s="47">
        <f aca="true" t="shared" si="25" ref="D375:F378">D355+D367</f>
        <v>0</v>
      </c>
      <c r="E375" s="47">
        <f t="shared" si="25"/>
        <v>0</v>
      </c>
      <c r="F375" s="47">
        <f t="shared" si="25"/>
        <v>0</v>
      </c>
      <c r="G375" s="103">
        <f>SUM(F375:F378)/SUM(D375:D378)</f>
        <v>0.39293475030217373</v>
      </c>
      <c r="H375" s="106"/>
    </row>
    <row r="376" spans="1:8" s="1" customFormat="1" ht="12.75">
      <c r="A376" s="99"/>
      <c r="B376" s="101"/>
      <c r="C376" s="48" t="s">
        <v>13</v>
      </c>
      <c r="D376" s="49">
        <f t="shared" si="25"/>
        <v>2632.73</v>
      </c>
      <c r="E376" s="49">
        <f t="shared" si="25"/>
        <v>986.4100000000001</v>
      </c>
      <c r="F376" s="49">
        <f t="shared" si="25"/>
        <v>986.4100000000001</v>
      </c>
      <c r="G376" s="104"/>
      <c r="H376" s="107"/>
    </row>
    <row r="377" spans="1:8" s="1" customFormat="1" ht="12.75">
      <c r="A377" s="99"/>
      <c r="B377" s="101"/>
      <c r="C377" s="48" t="s">
        <v>14</v>
      </c>
      <c r="D377" s="49">
        <f t="shared" si="25"/>
        <v>395.33</v>
      </c>
      <c r="E377" s="49">
        <f t="shared" si="25"/>
        <v>203.42000000000002</v>
      </c>
      <c r="F377" s="49">
        <f t="shared" si="25"/>
        <v>203.42000000000002</v>
      </c>
      <c r="G377" s="104"/>
      <c r="H377" s="107"/>
    </row>
    <row r="378" spans="1:8" s="1" customFormat="1" ht="13.5" thickBot="1">
      <c r="A378" s="99"/>
      <c r="B378" s="102"/>
      <c r="C378" s="76" t="s">
        <v>15</v>
      </c>
      <c r="D378" s="77">
        <f t="shared" si="25"/>
        <v>0</v>
      </c>
      <c r="E378" s="77">
        <f t="shared" si="25"/>
        <v>0</v>
      </c>
      <c r="F378" s="77">
        <f t="shared" si="25"/>
        <v>0</v>
      </c>
      <c r="G378" s="105"/>
      <c r="H378" s="108"/>
    </row>
    <row r="379" spans="1:8" s="1" customFormat="1" ht="25.5">
      <c r="A379" s="82" t="s">
        <v>161</v>
      </c>
      <c r="B379" s="85" t="s">
        <v>19</v>
      </c>
      <c r="C379" s="61" t="s">
        <v>12</v>
      </c>
      <c r="D379" s="62">
        <f aca="true" t="shared" si="26" ref="D379:F382">D375+D350+D285+D272</f>
        <v>0</v>
      </c>
      <c r="E379" s="62">
        <f t="shared" si="26"/>
        <v>0</v>
      </c>
      <c r="F379" s="62">
        <f t="shared" si="26"/>
        <v>0</v>
      </c>
      <c r="G379" s="88">
        <f>SUM(F379:F382)/SUM(D379:D382)</f>
        <v>0.5357679653326068</v>
      </c>
      <c r="H379" s="91"/>
    </row>
    <row r="380" spans="1:8" s="1" customFormat="1" ht="12.75">
      <c r="A380" s="83"/>
      <c r="B380" s="86"/>
      <c r="C380" s="63" t="s">
        <v>13</v>
      </c>
      <c r="D380" s="64">
        <f t="shared" si="26"/>
        <v>8292.13</v>
      </c>
      <c r="E380" s="64">
        <f t="shared" si="26"/>
        <v>986.4100000000001</v>
      </c>
      <c r="F380" s="64">
        <f t="shared" si="26"/>
        <v>986.4100000000001</v>
      </c>
      <c r="G380" s="89"/>
      <c r="H380" s="92"/>
    </row>
    <row r="381" spans="1:8" s="1" customFormat="1" ht="12.75">
      <c r="A381" s="83"/>
      <c r="B381" s="86"/>
      <c r="C381" s="63" t="s">
        <v>14</v>
      </c>
      <c r="D381" s="64">
        <f t="shared" si="26"/>
        <v>66638.96351</v>
      </c>
      <c r="E381" s="64">
        <f t="shared" si="26"/>
        <v>39159.26951</v>
      </c>
      <c r="F381" s="64">
        <f t="shared" si="26"/>
        <v>39159.26951</v>
      </c>
      <c r="G381" s="89"/>
      <c r="H381" s="92"/>
    </row>
    <row r="382" spans="1:8" s="1" customFormat="1" ht="13.5" thickBot="1">
      <c r="A382" s="84"/>
      <c r="B382" s="87"/>
      <c r="C382" s="65" t="s">
        <v>15</v>
      </c>
      <c r="D382" s="66">
        <f t="shared" si="26"/>
        <v>0</v>
      </c>
      <c r="E382" s="66">
        <f t="shared" si="26"/>
        <v>0</v>
      </c>
      <c r="F382" s="66">
        <f t="shared" si="26"/>
        <v>0</v>
      </c>
      <c r="G382" s="90"/>
      <c r="H382" s="93"/>
    </row>
    <row r="383" spans="1:8" s="1" customFormat="1" ht="60.75" customHeight="1">
      <c r="A383" s="200" t="s">
        <v>1</v>
      </c>
      <c r="B383" s="201"/>
      <c r="C383" s="166" t="s">
        <v>129</v>
      </c>
      <c r="D383" s="166"/>
      <c r="E383" s="166"/>
      <c r="F383" s="166"/>
      <c r="G383" s="166"/>
      <c r="H383" s="167"/>
    </row>
    <row r="384" spans="1:8" s="1" customFormat="1" ht="15">
      <c r="A384" s="15" t="s">
        <v>2</v>
      </c>
      <c r="B384" s="16"/>
      <c r="C384" s="17" t="s">
        <v>162</v>
      </c>
      <c r="D384" s="18"/>
      <c r="E384" s="18"/>
      <c r="F384" s="18"/>
      <c r="G384" s="19"/>
      <c r="H384" s="20"/>
    </row>
    <row r="385" spans="1:9" s="1" customFormat="1" ht="18" customHeight="1" thickBot="1">
      <c r="A385" s="21" t="s">
        <v>3</v>
      </c>
      <c r="B385" s="22"/>
      <c r="C385" s="30" t="s">
        <v>130</v>
      </c>
      <c r="D385" s="23"/>
      <c r="E385" s="23"/>
      <c r="F385" s="23"/>
      <c r="G385" s="24"/>
      <c r="H385" s="79"/>
      <c r="I385" s="6"/>
    </row>
    <row r="386" spans="1:8" s="1" customFormat="1" ht="141" thickBot="1">
      <c r="A386" s="26" t="s">
        <v>4</v>
      </c>
      <c r="B386" s="27" t="s">
        <v>5</v>
      </c>
      <c r="C386" s="27" t="s">
        <v>6</v>
      </c>
      <c r="D386" s="28" t="s">
        <v>7</v>
      </c>
      <c r="E386" s="28" t="s">
        <v>8</v>
      </c>
      <c r="F386" s="28" t="s">
        <v>9</v>
      </c>
      <c r="G386" s="27" t="s">
        <v>10</v>
      </c>
      <c r="H386" s="29" t="s">
        <v>11</v>
      </c>
    </row>
    <row r="387" spans="1:8" s="1" customFormat="1" ht="45.75" customHeight="1" thickBot="1">
      <c r="A387" s="202" t="s">
        <v>131</v>
      </c>
      <c r="B387" s="203"/>
      <c r="C387" s="203"/>
      <c r="D387" s="203"/>
      <c r="E387" s="203"/>
      <c r="F387" s="203"/>
      <c r="G387" s="203"/>
      <c r="H387" s="204"/>
    </row>
    <row r="388" spans="1:8" s="2" customFormat="1" ht="25.5">
      <c r="A388" s="142">
        <v>1</v>
      </c>
      <c r="B388" s="151" t="s">
        <v>132</v>
      </c>
      <c r="C388" s="31" t="s">
        <v>12</v>
      </c>
      <c r="D388" s="32">
        <f aca="true" t="shared" si="27" ref="D388:F391">D392</f>
        <v>0</v>
      </c>
      <c r="E388" s="32">
        <f t="shared" si="27"/>
        <v>0</v>
      </c>
      <c r="F388" s="32">
        <f t="shared" si="27"/>
        <v>0</v>
      </c>
      <c r="G388" s="111">
        <f>SUM(F388:F391)/SUM(D388:D391)</f>
        <v>0.10714285714285714</v>
      </c>
      <c r="H388" s="145"/>
    </row>
    <row r="389" spans="1:8" s="2" customFormat="1" ht="12.75">
      <c r="A389" s="143"/>
      <c r="B389" s="152"/>
      <c r="C389" s="34" t="s">
        <v>13</v>
      </c>
      <c r="D389" s="35">
        <f t="shared" si="27"/>
        <v>0</v>
      </c>
      <c r="E389" s="35">
        <f t="shared" si="27"/>
        <v>0</v>
      </c>
      <c r="F389" s="35">
        <f t="shared" si="27"/>
        <v>0</v>
      </c>
      <c r="G389" s="96"/>
      <c r="H389" s="146"/>
    </row>
    <row r="390" spans="1:8" s="2" customFormat="1" ht="12.75">
      <c r="A390" s="143"/>
      <c r="B390" s="152"/>
      <c r="C390" s="34" t="s">
        <v>14</v>
      </c>
      <c r="D390" s="35">
        <f t="shared" si="27"/>
        <v>4900</v>
      </c>
      <c r="E390" s="35">
        <f t="shared" si="27"/>
        <v>525</v>
      </c>
      <c r="F390" s="35">
        <f t="shared" si="27"/>
        <v>525</v>
      </c>
      <c r="G390" s="96"/>
      <c r="H390" s="146"/>
    </row>
    <row r="391" spans="1:8" s="2" customFormat="1" ht="27.75" customHeight="1" thickBot="1">
      <c r="A391" s="144"/>
      <c r="B391" s="153"/>
      <c r="C391" s="37" t="s">
        <v>15</v>
      </c>
      <c r="D391" s="38">
        <f t="shared" si="27"/>
        <v>0</v>
      </c>
      <c r="E391" s="38">
        <f t="shared" si="27"/>
        <v>0</v>
      </c>
      <c r="F391" s="38">
        <f t="shared" si="27"/>
        <v>0</v>
      </c>
      <c r="G391" s="117"/>
      <c r="H391" s="147"/>
    </row>
    <row r="392" spans="1:8" s="3" customFormat="1" ht="12.75">
      <c r="A392" s="109" t="s">
        <v>16</v>
      </c>
      <c r="B392" s="149" t="s">
        <v>133</v>
      </c>
      <c r="C392" s="52" t="s">
        <v>12</v>
      </c>
      <c r="D392" s="53">
        <v>0</v>
      </c>
      <c r="E392" s="53">
        <v>0</v>
      </c>
      <c r="F392" s="53">
        <v>0</v>
      </c>
      <c r="G392" s="111">
        <f>SUM(F392:F395)/SUM(D392:D395)</f>
        <v>0.10714285714285714</v>
      </c>
      <c r="H392" s="112"/>
    </row>
    <row r="393" spans="1:8" s="3" customFormat="1" ht="12.75">
      <c r="A393" s="94"/>
      <c r="B393" s="148"/>
      <c r="C393" s="42" t="s">
        <v>13</v>
      </c>
      <c r="D393" s="43">
        <v>0</v>
      </c>
      <c r="E393" s="43">
        <v>0</v>
      </c>
      <c r="F393" s="43">
        <v>0</v>
      </c>
      <c r="G393" s="96"/>
      <c r="H393" s="97"/>
    </row>
    <row r="394" spans="1:8" s="3" customFormat="1" ht="12.75">
      <c r="A394" s="94"/>
      <c r="B394" s="148"/>
      <c r="C394" s="42" t="s">
        <v>14</v>
      </c>
      <c r="D394" s="43">
        <v>4900</v>
      </c>
      <c r="E394" s="43">
        <v>525</v>
      </c>
      <c r="F394" s="43">
        <v>525</v>
      </c>
      <c r="G394" s="96"/>
      <c r="H394" s="97"/>
    </row>
    <row r="395" spans="1:8" s="3" customFormat="1" ht="36.75" customHeight="1" thickBot="1">
      <c r="A395" s="113"/>
      <c r="B395" s="150"/>
      <c r="C395" s="56" t="s">
        <v>15</v>
      </c>
      <c r="D395" s="57">
        <v>0</v>
      </c>
      <c r="E395" s="57">
        <v>0</v>
      </c>
      <c r="F395" s="57">
        <v>0</v>
      </c>
      <c r="G395" s="117"/>
      <c r="H395" s="118"/>
    </row>
    <row r="396" spans="1:8" s="2" customFormat="1" ht="25.5">
      <c r="A396" s="142" t="s">
        <v>17</v>
      </c>
      <c r="B396" s="151" t="s">
        <v>134</v>
      </c>
      <c r="C396" s="31" t="s">
        <v>12</v>
      </c>
      <c r="D396" s="32">
        <f aca="true" t="shared" si="28" ref="D396:F399">D400</f>
        <v>0</v>
      </c>
      <c r="E396" s="32">
        <f t="shared" si="28"/>
        <v>0</v>
      </c>
      <c r="F396" s="32">
        <f t="shared" si="28"/>
        <v>0</v>
      </c>
      <c r="G396" s="111">
        <f>SUM(F396:F399)/SUM(D396:D399)</f>
        <v>0.5576417910447762</v>
      </c>
      <c r="H396" s="145"/>
    </row>
    <row r="397" spans="1:8" s="2" customFormat="1" ht="12.75">
      <c r="A397" s="143"/>
      <c r="B397" s="152"/>
      <c r="C397" s="34" t="s">
        <v>13</v>
      </c>
      <c r="D397" s="35">
        <f t="shared" si="28"/>
        <v>0</v>
      </c>
      <c r="E397" s="35">
        <f t="shared" si="28"/>
        <v>0</v>
      </c>
      <c r="F397" s="35">
        <f t="shared" si="28"/>
        <v>0</v>
      </c>
      <c r="G397" s="96"/>
      <c r="H397" s="146"/>
    </row>
    <row r="398" spans="1:8" s="2" customFormat="1" ht="12.75">
      <c r="A398" s="143"/>
      <c r="B398" s="152"/>
      <c r="C398" s="34" t="s">
        <v>14</v>
      </c>
      <c r="D398" s="35">
        <f t="shared" si="28"/>
        <v>335</v>
      </c>
      <c r="E398" s="35">
        <f t="shared" si="28"/>
        <v>186.81</v>
      </c>
      <c r="F398" s="35">
        <f t="shared" si="28"/>
        <v>186.81</v>
      </c>
      <c r="G398" s="96"/>
      <c r="H398" s="146"/>
    </row>
    <row r="399" spans="1:8" s="2" customFormat="1" ht="57" customHeight="1" thickBot="1">
      <c r="A399" s="144"/>
      <c r="B399" s="153"/>
      <c r="C399" s="37" t="s">
        <v>15</v>
      </c>
      <c r="D399" s="38">
        <f t="shared" si="28"/>
        <v>0</v>
      </c>
      <c r="E399" s="38">
        <f t="shared" si="28"/>
        <v>0</v>
      </c>
      <c r="F399" s="38">
        <f t="shared" si="28"/>
        <v>0</v>
      </c>
      <c r="G399" s="117"/>
      <c r="H399" s="147"/>
    </row>
    <row r="400" spans="1:8" s="1" customFormat="1" ht="30" customHeight="1">
      <c r="A400" s="94" t="s">
        <v>20</v>
      </c>
      <c r="B400" s="148" t="s">
        <v>135</v>
      </c>
      <c r="C400" s="40" t="s">
        <v>12</v>
      </c>
      <c r="D400" s="41">
        <v>0</v>
      </c>
      <c r="E400" s="41">
        <v>0</v>
      </c>
      <c r="F400" s="41">
        <v>0</v>
      </c>
      <c r="G400" s="111">
        <f>SUM(F400:F403)/SUM(D400:D403)</f>
        <v>0.5576417910447762</v>
      </c>
      <c r="H400" s="112"/>
    </row>
    <row r="401" spans="1:8" s="1" customFormat="1" ht="25.5" customHeight="1">
      <c r="A401" s="94"/>
      <c r="B401" s="148"/>
      <c r="C401" s="42" t="s">
        <v>13</v>
      </c>
      <c r="D401" s="43">
        <v>0</v>
      </c>
      <c r="E401" s="43">
        <v>0</v>
      </c>
      <c r="F401" s="43">
        <v>0</v>
      </c>
      <c r="G401" s="96"/>
      <c r="H401" s="97"/>
    </row>
    <row r="402" spans="1:8" s="1" customFormat="1" ht="26.25" customHeight="1">
      <c r="A402" s="94"/>
      <c r="B402" s="148"/>
      <c r="C402" s="42" t="s">
        <v>14</v>
      </c>
      <c r="D402" s="43">
        <v>335</v>
      </c>
      <c r="E402" s="43">
        <v>186.81</v>
      </c>
      <c r="F402" s="43">
        <v>186.81</v>
      </c>
      <c r="G402" s="96"/>
      <c r="H402" s="97"/>
    </row>
    <row r="403" spans="1:8" s="1" customFormat="1" ht="32.25" customHeight="1" thickBot="1">
      <c r="A403" s="113"/>
      <c r="B403" s="150"/>
      <c r="C403" s="56" t="s">
        <v>15</v>
      </c>
      <c r="D403" s="57">
        <v>0</v>
      </c>
      <c r="E403" s="57">
        <v>0</v>
      </c>
      <c r="F403" s="57">
        <v>0</v>
      </c>
      <c r="G403" s="117"/>
      <c r="H403" s="118"/>
    </row>
    <row r="404" spans="1:8" s="2" customFormat="1" ht="12.75" customHeight="1">
      <c r="A404" s="142" t="s">
        <v>21</v>
      </c>
      <c r="B404" s="151" t="s">
        <v>136</v>
      </c>
      <c r="C404" s="31" t="s">
        <v>12</v>
      </c>
      <c r="D404" s="32">
        <f aca="true" t="shared" si="29" ref="D404:F407">D408</f>
        <v>0</v>
      </c>
      <c r="E404" s="32">
        <f t="shared" si="29"/>
        <v>0</v>
      </c>
      <c r="F404" s="32">
        <f t="shared" si="29"/>
        <v>0</v>
      </c>
      <c r="G404" s="111">
        <f>SUM(F404:F407)/SUM(D404:D407)</f>
        <v>0.010893246187363835</v>
      </c>
      <c r="H404" s="145"/>
    </row>
    <row r="405" spans="1:8" s="2" customFormat="1" ht="12.75">
      <c r="A405" s="143"/>
      <c r="B405" s="152"/>
      <c r="C405" s="34" t="s">
        <v>13</v>
      </c>
      <c r="D405" s="35">
        <f t="shared" si="29"/>
        <v>0</v>
      </c>
      <c r="E405" s="35">
        <f t="shared" si="29"/>
        <v>0</v>
      </c>
      <c r="F405" s="35">
        <f t="shared" si="29"/>
        <v>0</v>
      </c>
      <c r="G405" s="96"/>
      <c r="H405" s="146"/>
    </row>
    <row r="406" spans="1:8" s="2" customFormat="1" ht="12.75">
      <c r="A406" s="143"/>
      <c r="B406" s="152"/>
      <c r="C406" s="34" t="s">
        <v>14</v>
      </c>
      <c r="D406" s="35">
        <f t="shared" si="29"/>
        <v>918</v>
      </c>
      <c r="E406" s="35">
        <f t="shared" si="29"/>
        <v>10</v>
      </c>
      <c r="F406" s="35">
        <f t="shared" si="29"/>
        <v>10</v>
      </c>
      <c r="G406" s="96"/>
      <c r="H406" s="146"/>
    </row>
    <row r="407" spans="1:8" s="2" customFormat="1" ht="40.5" customHeight="1" thickBot="1">
      <c r="A407" s="144"/>
      <c r="B407" s="153"/>
      <c r="C407" s="37" t="s">
        <v>15</v>
      </c>
      <c r="D407" s="38">
        <f t="shared" si="29"/>
        <v>0</v>
      </c>
      <c r="E407" s="38">
        <f t="shared" si="29"/>
        <v>0</v>
      </c>
      <c r="F407" s="38">
        <f t="shared" si="29"/>
        <v>0</v>
      </c>
      <c r="G407" s="117"/>
      <c r="H407" s="147"/>
    </row>
    <row r="408" spans="1:8" s="1" customFormat="1" ht="30" customHeight="1">
      <c r="A408" s="109" t="s">
        <v>22</v>
      </c>
      <c r="B408" s="149" t="s">
        <v>137</v>
      </c>
      <c r="C408" s="40" t="s">
        <v>12</v>
      </c>
      <c r="D408" s="41">
        <v>0</v>
      </c>
      <c r="E408" s="41">
        <v>0</v>
      </c>
      <c r="F408" s="41">
        <v>0</v>
      </c>
      <c r="G408" s="111">
        <f>SUM(F408:F411)/SUM(D408:D411)</f>
        <v>0.010893246187363835</v>
      </c>
      <c r="H408" s="112"/>
    </row>
    <row r="409" spans="1:8" s="1" customFormat="1" ht="25.5" customHeight="1">
      <c r="A409" s="94"/>
      <c r="B409" s="148"/>
      <c r="C409" s="42" t="s">
        <v>13</v>
      </c>
      <c r="D409" s="43">
        <v>0</v>
      </c>
      <c r="E409" s="43">
        <v>0</v>
      </c>
      <c r="F409" s="43">
        <v>0</v>
      </c>
      <c r="G409" s="96"/>
      <c r="H409" s="97"/>
    </row>
    <row r="410" spans="1:8" s="1" customFormat="1" ht="26.25" customHeight="1">
      <c r="A410" s="94"/>
      <c r="B410" s="148"/>
      <c r="C410" s="42" t="s">
        <v>14</v>
      </c>
      <c r="D410" s="43">
        <v>918</v>
      </c>
      <c r="E410" s="43">
        <v>10</v>
      </c>
      <c r="F410" s="43">
        <v>10</v>
      </c>
      <c r="G410" s="96"/>
      <c r="H410" s="97"/>
    </row>
    <row r="411" spans="1:8" s="1" customFormat="1" ht="32.25" customHeight="1" thickBot="1">
      <c r="A411" s="113"/>
      <c r="B411" s="150"/>
      <c r="C411" s="56" t="s">
        <v>15</v>
      </c>
      <c r="D411" s="57">
        <v>0</v>
      </c>
      <c r="E411" s="57">
        <v>0</v>
      </c>
      <c r="F411" s="57">
        <v>0</v>
      </c>
      <c r="G411" s="117"/>
      <c r="H411" s="118"/>
    </row>
    <row r="412" spans="1:8" s="1" customFormat="1" ht="26.25" thickBot="1">
      <c r="A412" s="98" t="s">
        <v>23</v>
      </c>
      <c r="B412" s="124" t="s">
        <v>18</v>
      </c>
      <c r="C412" s="46" t="s">
        <v>12</v>
      </c>
      <c r="D412" s="47">
        <f>D388+D396</f>
        <v>0</v>
      </c>
      <c r="E412" s="47">
        <f>E388+E396</f>
        <v>0</v>
      </c>
      <c r="F412" s="47">
        <f>F388+F396</f>
        <v>0</v>
      </c>
      <c r="G412" s="127">
        <f>SUM(F412:F415)/SUM(D412:D415)</f>
        <v>0.1173102551600845</v>
      </c>
      <c r="H412" s="130"/>
    </row>
    <row r="413" spans="1:8" s="1" customFormat="1" ht="13.5" thickBot="1">
      <c r="A413" s="99"/>
      <c r="B413" s="125"/>
      <c r="C413" s="48" t="s">
        <v>13</v>
      </c>
      <c r="D413" s="47">
        <f>D389+D397+D405</f>
        <v>0</v>
      </c>
      <c r="E413" s="47">
        <f>E389+E397</f>
        <v>0</v>
      </c>
      <c r="F413" s="47">
        <f>F389+F397</f>
        <v>0</v>
      </c>
      <c r="G413" s="128"/>
      <c r="H413" s="131"/>
    </row>
    <row r="414" spans="1:8" s="1" customFormat="1" ht="13.5" thickBot="1">
      <c r="A414" s="99"/>
      <c r="B414" s="125"/>
      <c r="C414" s="48" t="s">
        <v>14</v>
      </c>
      <c r="D414" s="47">
        <f>D390+D398+D406</f>
        <v>6153</v>
      </c>
      <c r="E414" s="47">
        <f>E390+E398+E406</f>
        <v>721.81</v>
      </c>
      <c r="F414" s="47">
        <f>F390+F398+F406</f>
        <v>721.81</v>
      </c>
      <c r="G414" s="128"/>
      <c r="H414" s="131"/>
    </row>
    <row r="415" spans="1:8" s="1" customFormat="1" ht="13.5" thickBot="1">
      <c r="A415" s="123"/>
      <c r="B415" s="126"/>
      <c r="C415" s="50" t="s">
        <v>15</v>
      </c>
      <c r="D415" s="47">
        <f>D391+D399</f>
        <v>0</v>
      </c>
      <c r="E415" s="47">
        <f>E391+E399</f>
        <v>0</v>
      </c>
      <c r="F415" s="47">
        <f>F391+F399</f>
        <v>0</v>
      </c>
      <c r="G415" s="129"/>
      <c r="H415" s="132"/>
    </row>
    <row r="416" spans="1:8" s="1" customFormat="1" ht="25.5">
      <c r="A416" s="82" t="s">
        <v>24</v>
      </c>
      <c r="B416" s="85" t="s">
        <v>19</v>
      </c>
      <c r="C416" s="61" t="s">
        <v>12</v>
      </c>
      <c r="D416" s="62">
        <f aca="true" t="shared" si="30" ref="D416:F419">D412</f>
        <v>0</v>
      </c>
      <c r="E416" s="62">
        <f t="shared" si="30"/>
        <v>0</v>
      </c>
      <c r="F416" s="62">
        <f t="shared" si="30"/>
        <v>0</v>
      </c>
      <c r="G416" s="160">
        <f>SUM(F416:F419)/SUM(D416:D419)</f>
        <v>0.1173102551600845</v>
      </c>
      <c r="H416" s="163"/>
    </row>
    <row r="417" spans="1:8" s="1" customFormat="1" ht="12.75">
      <c r="A417" s="83"/>
      <c r="B417" s="86"/>
      <c r="C417" s="63" t="s">
        <v>13</v>
      </c>
      <c r="D417" s="64">
        <f t="shared" si="30"/>
        <v>0</v>
      </c>
      <c r="E417" s="64">
        <f t="shared" si="30"/>
        <v>0</v>
      </c>
      <c r="F417" s="64">
        <f t="shared" si="30"/>
        <v>0</v>
      </c>
      <c r="G417" s="161"/>
      <c r="H417" s="164"/>
    </row>
    <row r="418" spans="1:8" s="1" customFormat="1" ht="12.75">
      <c r="A418" s="83"/>
      <c r="B418" s="86"/>
      <c r="C418" s="63" t="s">
        <v>14</v>
      </c>
      <c r="D418" s="64">
        <f>D414</f>
        <v>6153</v>
      </c>
      <c r="E418" s="64">
        <f>E414</f>
        <v>721.81</v>
      </c>
      <c r="F418" s="64">
        <f>F414</f>
        <v>721.81</v>
      </c>
      <c r="G418" s="161"/>
      <c r="H418" s="164"/>
    </row>
    <row r="419" spans="1:8" s="1" customFormat="1" ht="13.5" thickBot="1">
      <c r="A419" s="84"/>
      <c r="B419" s="87"/>
      <c r="C419" s="65" t="s">
        <v>15</v>
      </c>
      <c r="D419" s="66">
        <f t="shared" si="30"/>
        <v>0</v>
      </c>
      <c r="E419" s="66">
        <f t="shared" si="30"/>
        <v>0</v>
      </c>
      <c r="F419" s="66">
        <f t="shared" si="30"/>
        <v>0</v>
      </c>
      <c r="G419" s="162"/>
      <c r="H419" s="165"/>
    </row>
    <row r="420" spans="1:8" s="1" customFormat="1" ht="37.5" customHeight="1">
      <c r="A420" s="13" t="s">
        <v>1</v>
      </c>
      <c r="B420" s="14"/>
      <c r="C420" s="229" t="s">
        <v>138</v>
      </c>
      <c r="D420" s="229"/>
      <c r="E420" s="229"/>
      <c r="F420" s="229"/>
      <c r="G420" s="229"/>
      <c r="H420" s="230"/>
    </row>
    <row r="421" spans="1:8" s="1" customFormat="1" ht="15">
      <c r="A421" s="15" t="s">
        <v>2</v>
      </c>
      <c r="B421" s="16"/>
      <c r="C421" s="17" t="s">
        <v>162</v>
      </c>
      <c r="D421" s="18"/>
      <c r="E421" s="18"/>
      <c r="F421" s="18"/>
      <c r="G421" s="19"/>
      <c r="H421" s="20"/>
    </row>
    <row r="422" spans="1:9" s="1" customFormat="1" ht="18" customHeight="1" thickBot="1">
      <c r="A422" s="21" t="s">
        <v>3</v>
      </c>
      <c r="B422" s="22"/>
      <c r="C422" s="30" t="s">
        <v>139</v>
      </c>
      <c r="D422" s="23"/>
      <c r="E422" s="23"/>
      <c r="F422" s="23"/>
      <c r="G422" s="24"/>
      <c r="H422" s="79"/>
      <c r="I422" s="6"/>
    </row>
    <row r="423" spans="1:8" s="1" customFormat="1" ht="141" thickBot="1">
      <c r="A423" s="26" t="s">
        <v>4</v>
      </c>
      <c r="B423" s="27" t="s">
        <v>5</v>
      </c>
      <c r="C423" s="27" t="s">
        <v>6</v>
      </c>
      <c r="D423" s="28" t="s">
        <v>7</v>
      </c>
      <c r="E423" s="28" t="s">
        <v>8</v>
      </c>
      <c r="F423" s="28" t="s">
        <v>9</v>
      </c>
      <c r="G423" s="27" t="s">
        <v>10</v>
      </c>
      <c r="H423" s="29" t="s">
        <v>11</v>
      </c>
    </row>
    <row r="424" spans="1:8" s="1" customFormat="1" ht="45.75" customHeight="1" thickBot="1">
      <c r="A424" s="202" t="s">
        <v>140</v>
      </c>
      <c r="B424" s="203"/>
      <c r="C424" s="203"/>
      <c r="D424" s="203"/>
      <c r="E424" s="203"/>
      <c r="F424" s="203"/>
      <c r="G424" s="203"/>
      <c r="H424" s="204"/>
    </row>
    <row r="425" spans="1:8" s="2" customFormat="1" ht="25.5">
      <c r="A425" s="142">
        <v>1</v>
      </c>
      <c r="B425" s="151" t="s">
        <v>141</v>
      </c>
      <c r="C425" s="31" t="s">
        <v>12</v>
      </c>
      <c r="D425" s="32">
        <f>D429</f>
        <v>0</v>
      </c>
      <c r="E425" s="32">
        <f>E429</f>
        <v>0</v>
      </c>
      <c r="F425" s="32">
        <f>F429</f>
        <v>0</v>
      </c>
      <c r="G425" s="111">
        <f>SUM(F425:F428)/SUM(D425:D428)</f>
        <v>0.92082239720035</v>
      </c>
      <c r="H425" s="145"/>
    </row>
    <row r="426" spans="1:8" s="2" customFormat="1" ht="12.75">
      <c r="A426" s="143"/>
      <c r="B426" s="152"/>
      <c r="C426" s="34" t="s">
        <v>13</v>
      </c>
      <c r="D426" s="35">
        <f aca="true" t="shared" si="31" ref="D426:F427">D430+D434</f>
        <v>192.2</v>
      </c>
      <c r="E426" s="35">
        <f t="shared" si="31"/>
        <v>144</v>
      </c>
      <c r="F426" s="35">
        <f t="shared" si="31"/>
        <v>144</v>
      </c>
      <c r="G426" s="96"/>
      <c r="H426" s="146"/>
    </row>
    <row r="427" spans="1:8" s="2" customFormat="1" ht="12.75">
      <c r="A427" s="143"/>
      <c r="B427" s="152"/>
      <c r="C427" s="34" t="s">
        <v>14</v>
      </c>
      <c r="D427" s="35">
        <f t="shared" si="31"/>
        <v>493.59999999999997</v>
      </c>
      <c r="E427" s="35">
        <f t="shared" si="31"/>
        <v>487.5</v>
      </c>
      <c r="F427" s="35">
        <f t="shared" si="31"/>
        <v>487.5</v>
      </c>
      <c r="G427" s="96"/>
      <c r="H427" s="146"/>
    </row>
    <row r="428" spans="1:8" s="2" customFormat="1" ht="27.75" customHeight="1" thickBot="1">
      <c r="A428" s="144"/>
      <c r="B428" s="153"/>
      <c r="C428" s="37" t="s">
        <v>15</v>
      </c>
      <c r="D428" s="38">
        <f>D432</f>
        <v>0</v>
      </c>
      <c r="E428" s="38">
        <f>E432</f>
        <v>0</v>
      </c>
      <c r="F428" s="38">
        <f>F432</f>
        <v>0</v>
      </c>
      <c r="G428" s="117"/>
      <c r="H428" s="147"/>
    </row>
    <row r="429" spans="1:8" s="2" customFormat="1" ht="18.75" customHeight="1">
      <c r="A429" s="109" t="s">
        <v>16</v>
      </c>
      <c r="B429" s="205" t="s">
        <v>142</v>
      </c>
      <c r="C429" s="52" t="s">
        <v>12</v>
      </c>
      <c r="D429" s="53">
        <v>0</v>
      </c>
      <c r="E429" s="53">
        <v>0</v>
      </c>
      <c r="F429" s="53">
        <v>0</v>
      </c>
      <c r="G429" s="111">
        <f>SUM(F429:F432)/SUM(D429:D432)</f>
        <v>0.9960159362549801</v>
      </c>
      <c r="H429" s="78"/>
    </row>
    <row r="430" spans="1:8" s="2" customFormat="1" ht="16.5" customHeight="1">
      <c r="A430" s="94"/>
      <c r="B430" s="206"/>
      <c r="C430" s="42" t="s">
        <v>13</v>
      </c>
      <c r="D430" s="43">
        <v>0</v>
      </c>
      <c r="E430" s="43">
        <v>0</v>
      </c>
      <c r="F430" s="43">
        <v>0</v>
      </c>
      <c r="G430" s="96"/>
      <c r="H430" s="78"/>
    </row>
    <row r="431" spans="1:8" s="2" customFormat="1" ht="18" customHeight="1">
      <c r="A431" s="94"/>
      <c r="B431" s="206"/>
      <c r="C431" s="42" t="s">
        <v>14</v>
      </c>
      <c r="D431" s="43">
        <v>476.9</v>
      </c>
      <c r="E431" s="43">
        <v>475</v>
      </c>
      <c r="F431" s="43">
        <v>475</v>
      </c>
      <c r="G431" s="96"/>
      <c r="H431" s="78"/>
    </row>
    <row r="432" spans="1:8" s="2" customFormat="1" ht="17.25" customHeight="1" thickBot="1">
      <c r="A432" s="94"/>
      <c r="B432" s="207"/>
      <c r="C432" s="44" t="s">
        <v>15</v>
      </c>
      <c r="D432" s="45">
        <v>0</v>
      </c>
      <c r="E432" s="45">
        <v>0</v>
      </c>
      <c r="F432" s="45">
        <v>0</v>
      </c>
      <c r="G432" s="117"/>
      <c r="H432" s="78"/>
    </row>
    <row r="433" spans="1:8" s="3" customFormat="1" ht="16.5" customHeight="1">
      <c r="A433" s="208">
        <v>3</v>
      </c>
      <c r="B433" s="211" t="s">
        <v>143</v>
      </c>
      <c r="C433" s="52" t="s">
        <v>12</v>
      </c>
      <c r="D433" s="53">
        <v>0</v>
      </c>
      <c r="E433" s="53">
        <v>0</v>
      </c>
      <c r="F433" s="53">
        <v>0</v>
      </c>
      <c r="H433" s="112"/>
    </row>
    <row r="434" spans="1:8" s="3" customFormat="1" ht="17.25" customHeight="1">
      <c r="A434" s="209"/>
      <c r="B434" s="212"/>
      <c r="C434" s="42" t="s">
        <v>13</v>
      </c>
      <c r="D434" s="43">
        <v>192.2</v>
      </c>
      <c r="E434" s="43">
        <v>144</v>
      </c>
      <c r="F434" s="43">
        <v>144</v>
      </c>
      <c r="H434" s="97"/>
    </row>
    <row r="435" spans="1:8" s="3" customFormat="1" ht="17.25" customHeight="1">
      <c r="A435" s="209"/>
      <c r="B435" s="212"/>
      <c r="C435" s="42" t="s">
        <v>14</v>
      </c>
      <c r="D435" s="80">
        <v>16.7</v>
      </c>
      <c r="E435" s="80">
        <v>12.5</v>
      </c>
      <c r="F435" s="80">
        <v>12.5</v>
      </c>
      <c r="G435" s="81">
        <f>SUM(F433:F436)/SUM(D433:D436)</f>
        <v>0.7491622786022021</v>
      </c>
      <c r="H435" s="97"/>
    </row>
    <row r="436" spans="1:8" s="3" customFormat="1" ht="39" customHeight="1" thickBot="1">
      <c r="A436" s="210"/>
      <c r="B436" s="213"/>
      <c r="C436" s="42" t="s">
        <v>15</v>
      </c>
      <c r="D436" s="43">
        <v>0</v>
      </c>
      <c r="E436" s="43">
        <v>0</v>
      </c>
      <c r="F436" s="43">
        <v>0</v>
      </c>
      <c r="H436" s="118"/>
    </row>
    <row r="437" spans="1:8" s="1" customFormat="1" ht="26.25" thickBot="1">
      <c r="A437" s="98" t="s">
        <v>20</v>
      </c>
      <c r="B437" s="124" t="s">
        <v>18</v>
      </c>
      <c r="C437" s="46" t="s">
        <v>12</v>
      </c>
      <c r="D437" s="47">
        <f aca="true" t="shared" si="32" ref="D437:F440">D425</f>
        <v>0</v>
      </c>
      <c r="E437" s="47">
        <f t="shared" si="32"/>
        <v>0</v>
      </c>
      <c r="F437" s="47">
        <f t="shared" si="32"/>
        <v>0</v>
      </c>
      <c r="G437" s="127">
        <f>SUM(F437:F440)/SUM(D437:D440)</f>
        <v>0.92082239720035</v>
      </c>
      <c r="H437" s="130"/>
    </row>
    <row r="438" spans="1:8" s="1" customFormat="1" ht="13.5" thickBot="1">
      <c r="A438" s="99"/>
      <c r="B438" s="125"/>
      <c r="C438" s="48" t="s">
        <v>13</v>
      </c>
      <c r="D438" s="47">
        <f t="shared" si="32"/>
        <v>192.2</v>
      </c>
      <c r="E438" s="47">
        <f t="shared" si="32"/>
        <v>144</v>
      </c>
      <c r="F438" s="47">
        <f t="shared" si="32"/>
        <v>144</v>
      </c>
      <c r="G438" s="128"/>
      <c r="H438" s="131"/>
    </row>
    <row r="439" spans="1:8" s="1" customFormat="1" ht="13.5" thickBot="1">
      <c r="A439" s="99"/>
      <c r="B439" s="125"/>
      <c r="C439" s="48" t="s">
        <v>14</v>
      </c>
      <c r="D439" s="47">
        <f t="shared" si="32"/>
        <v>493.59999999999997</v>
      </c>
      <c r="E439" s="47">
        <f t="shared" si="32"/>
        <v>487.5</v>
      </c>
      <c r="F439" s="47">
        <f t="shared" si="32"/>
        <v>487.5</v>
      </c>
      <c r="G439" s="128"/>
      <c r="H439" s="131"/>
    </row>
    <row r="440" spans="1:8" s="1" customFormat="1" ht="13.5" thickBot="1">
      <c r="A440" s="123"/>
      <c r="B440" s="126"/>
      <c r="C440" s="50" t="s">
        <v>15</v>
      </c>
      <c r="D440" s="47">
        <f t="shared" si="32"/>
        <v>0</v>
      </c>
      <c r="E440" s="47">
        <f t="shared" si="32"/>
        <v>0</v>
      </c>
      <c r="F440" s="47">
        <f t="shared" si="32"/>
        <v>0</v>
      </c>
      <c r="G440" s="129"/>
      <c r="H440" s="132"/>
    </row>
    <row r="441" spans="1:8" s="1" customFormat="1" ht="37.5" customHeight="1" thickBot="1">
      <c r="A441" s="202" t="s">
        <v>144</v>
      </c>
      <c r="B441" s="203"/>
      <c r="C441" s="203"/>
      <c r="D441" s="203"/>
      <c r="E441" s="203"/>
      <c r="F441" s="203"/>
      <c r="G441" s="203"/>
      <c r="H441" s="204"/>
    </row>
    <row r="442" spans="1:8" s="2" customFormat="1" ht="25.5">
      <c r="A442" s="142" t="s">
        <v>21</v>
      </c>
      <c r="B442" s="214" t="s">
        <v>145</v>
      </c>
      <c r="C442" s="31" t="s">
        <v>12</v>
      </c>
      <c r="D442" s="32">
        <f aca="true" t="shared" si="33" ref="D442:F445">D446+D450</f>
        <v>0</v>
      </c>
      <c r="E442" s="32">
        <f t="shared" si="33"/>
        <v>0</v>
      </c>
      <c r="F442" s="32">
        <f t="shared" si="33"/>
        <v>0</v>
      </c>
      <c r="G442" s="111">
        <v>0</v>
      </c>
      <c r="H442" s="145"/>
    </row>
    <row r="443" spans="1:8" s="2" customFormat="1" ht="12.75">
      <c r="A443" s="143"/>
      <c r="B443" s="215"/>
      <c r="C443" s="34" t="s">
        <v>13</v>
      </c>
      <c r="D443" s="35">
        <f t="shared" si="33"/>
        <v>0</v>
      </c>
      <c r="E443" s="35">
        <f t="shared" si="33"/>
        <v>0</v>
      </c>
      <c r="F443" s="35">
        <f t="shared" si="33"/>
        <v>0</v>
      </c>
      <c r="G443" s="96"/>
      <c r="H443" s="146"/>
    </row>
    <row r="444" spans="1:8" s="2" customFormat="1" ht="12.75">
      <c r="A444" s="143"/>
      <c r="B444" s="215"/>
      <c r="C444" s="34" t="s">
        <v>14</v>
      </c>
      <c r="D444" s="35">
        <f t="shared" si="33"/>
        <v>0</v>
      </c>
      <c r="E444" s="35">
        <f t="shared" si="33"/>
        <v>0</v>
      </c>
      <c r="F444" s="35">
        <f t="shared" si="33"/>
        <v>0</v>
      </c>
      <c r="G444" s="96"/>
      <c r="H444" s="146"/>
    </row>
    <row r="445" spans="1:8" s="2" customFormat="1" ht="27.75" customHeight="1" thickBot="1">
      <c r="A445" s="144"/>
      <c r="B445" s="216"/>
      <c r="C445" s="37" t="s">
        <v>15</v>
      </c>
      <c r="D445" s="38">
        <f t="shared" si="33"/>
        <v>0</v>
      </c>
      <c r="E445" s="38">
        <f t="shared" si="33"/>
        <v>0</v>
      </c>
      <c r="F445" s="38">
        <f t="shared" si="33"/>
        <v>0</v>
      </c>
      <c r="G445" s="117"/>
      <c r="H445" s="147"/>
    </row>
    <row r="446" spans="1:8" s="3" customFormat="1" ht="12.75">
      <c r="A446" s="109" t="s">
        <v>22</v>
      </c>
      <c r="B446" s="149" t="s">
        <v>146</v>
      </c>
      <c r="C446" s="52" t="s">
        <v>12</v>
      </c>
      <c r="D446" s="53">
        <v>0</v>
      </c>
      <c r="E446" s="53">
        <v>0</v>
      </c>
      <c r="F446" s="53">
        <v>0</v>
      </c>
      <c r="G446" s="111">
        <v>0</v>
      </c>
      <c r="H446" s="112"/>
    </row>
    <row r="447" spans="1:8" s="3" customFormat="1" ht="12.75">
      <c r="A447" s="94"/>
      <c r="B447" s="148"/>
      <c r="C447" s="42" t="s">
        <v>13</v>
      </c>
      <c r="D447" s="43">
        <v>0</v>
      </c>
      <c r="E447" s="43">
        <v>0</v>
      </c>
      <c r="F447" s="43">
        <v>0</v>
      </c>
      <c r="G447" s="96"/>
      <c r="H447" s="97"/>
    </row>
    <row r="448" spans="1:8" s="3" customFormat="1" ht="13.5" thickBot="1">
      <c r="A448" s="94"/>
      <c r="B448" s="148"/>
      <c r="C448" s="42" t="s">
        <v>14</v>
      </c>
      <c r="D448" s="57">
        <v>0</v>
      </c>
      <c r="E448" s="57">
        <v>0</v>
      </c>
      <c r="F448" s="57">
        <v>0</v>
      </c>
      <c r="G448" s="96"/>
      <c r="H448" s="97"/>
    </row>
    <row r="449" spans="1:8" s="3" customFormat="1" ht="62.25" customHeight="1" thickBot="1">
      <c r="A449" s="113"/>
      <c r="B449" s="150"/>
      <c r="C449" s="56" t="s">
        <v>15</v>
      </c>
      <c r="D449" s="57">
        <v>0</v>
      </c>
      <c r="E449" s="57">
        <v>0</v>
      </c>
      <c r="F449" s="57">
        <v>0</v>
      </c>
      <c r="G449" s="117"/>
      <c r="H449" s="118"/>
    </row>
    <row r="450" spans="1:8" s="3" customFormat="1" ht="12.75">
      <c r="A450" s="109" t="s">
        <v>23</v>
      </c>
      <c r="B450" s="149" t="s">
        <v>147</v>
      </c>
      <c r="C450" s="52" t="s">
        <v>12</v>
      </c>
      <c r="D450" s="53">
        <v>0</v>
      </c>
      <c r="E450" s="53">
        <v>0</v>
      </c>
      <c r="F450" s="53">
        <v>0</v>
      </c>
      <c r="G450" s="111">
        <v>0</v>
      </c>
      <c r="H450" s="112"/>
    </row>
    <row r="451" spans="1:8" s="3" customFormat="1" ht="12.75">
      <c r="A451" s="94"/>
      <c r="B451" s="148"/>
      <c r="C451" s="42" t="s">
        <v>13</v>
      </c>
      <c r="D451" s="43">
        <v>0</v>
      </c>
      <c r="E451" s="43">
        <v>0</v>
      </c>
      <c r="F451" s="43">
        <v>0</v>
      </c>
      <c r="G451" s="96"/>
      <c r="H451" s="97"/>
    </row>
    <row r="452" spans="1:8" s="3" customFormat="1" ht="13.5" thickBot="1">
      <c r="A452" s="94"/>
      <c r="B452" s="148"/>
      <c r="C452" s="42" t="s">
        <v>14</v>
      </c>
      <c r="D452" s="57">
        <v>0</v>
      </c>
      <c r="E452" s="57">
        <v>0</v>
      </c>
      <c r="F452" s="57">
        <v>0</v>
      </c>
      <c r="G452" s="96"/>
      <c r="H452" s="97"/>
    </row>
    <row r="453" spans="1:8" s="3" customFormat="1" ht="66.75" customHeight="1" thickBot="1">
      <c r="A453" s="113"/>
      <c r="B453" s="150"/>
      <c r="C453" s="56" t="s">
        <v>15</v>
      </c>
      <c r="D453" s="57">
        <v>0</v>
      </c>
      <c r="E453" s="57">
        <v>0</v>
      </c>
      <c r="F453" s="57">
        <v>0</v>
      </c>
      <c r="G453" s="117"/>
      <c r="H453" s="118"/>
    </row>
    <row r="454" spans="1:8" s="1" customFormat="1" ht="26.25" thickBot="1">
      <c r="A454" s="98" t="s">
        <v>24</v>
      </c>
      <c r="B454" s="124" t="s">
        <v>18</v>
      </c>
      <c r="C454" s="46" t="s">
        <v>12</v>
      </c>
      <c r="D454" s="47">
        <f aca="true" t="shared" si="34" ref="D454:F457">D442</f>
        <v>0</v>
      </c>
      <c r="E454" s="47">
        <f t="shared" si="34"/>
        <v>0</v>
      </c>
      <c r="F454" s="47">
        <f t="shared" si="34"/>
        <v>0</v>
      </c>
      <c r="G454" s="127">
        <v>0</v>
      </c>
      <c r="H454" s="130"/>
    </row>
    <row r="455" spans="1:8" s="1" customFormat="1" ht="13.5" thickBot="1">
      <c r="A455" s="99"/>
      <c r="B455" s="125"/>
      <c r="C455" s="48" t="s">
        <v>13</v>
      </c>
      <c r="D455" s="47">
        <f t="shared" si="34"/>
        <v>0</v>
      </c>
      <c r="E455" s="47">
        <f t="shared" si="34"/>
        <v>0</v>
      </c>
      <c r="F455" s="47">
        <f t="shared" si="34"/>
        <v>0</v>
      </c>
      <c r="G455" s="128"/>
      <c r="H455" s="131"/>
    </row>
    <row r="456" spans="1:8" s="1" customFormat="1" ht="13.5" thickBot="1">
      <c r="A456" s="99"/>
      <c r="B456" s="125"/>
      <c r="C456" s="48" t="s">
        <v>14</v>
      </c>
      <c r="D456" s="47">
        <f t="shared" si="34"/>
        <v>0</v>
      </c>
      <c r="E456" s="47">
        <f t="shared" si="34"/>
        <v>0</v>
      </c>
      <c r="F456" s="47">
        <f t="shared" si="34"/>
        <v>0</v>
      </c>
      <c r="G456" s="128"/>
      <c r="H456" s="131"/>
    </row>
    <row r="457" spans="1:8" s="1" customFormat="1" ht="13.5" thickBot="1">
      <c r="A457" s="123"/>
      <c r="B457" s="126"/>
      <c r="C457" s="50" t="s">
        <v>15</v>
      </c>
      <c r="D457" s="47">
        <f t="shared" si="34"/>
        <v>0</v>
      </c>
      <c r="E457" s="47">
        <f t="shared" si="34"/>
        <v>0</v>
      </c>
      <c r="F457" s="47">
        <f t="shared" si="34"/>
        <v>0</v>
      </c>
      <c r="G457" s="129"/>
      <c r="H457" s="132"/>
    </row>
    <row r="458" spans="1:8" s="1" customFormat="1" ht="45.75" customHeight="1" thickBot="1">
      <c r="A458" s="202" t="s">
        <v>148</v>
      </c>
      <c r="B458" s="203"/>
      <c r="C458" s="203"/>
      <c r="D458" s="203"/>
      <c r="E458" s="203"/>
      <c r="F458" s="203"/>
      <c r="G458" s="203"/>
      <c r="H458" s="204"/>
    </row>
    <row r="459" spans="1:8" s="2" customFormat="1" ht="25.5">
      <c r="A459" s="142" t="s">
        <v>25</v>
      </c>
      <c r="B459" s="151" t="s">
        <v>149</v>
      </c>
      <c r="C459" s="31" t="s">
        <v>12</v>
      </c>
      <c r="D459" s="32">
        <f aca="true" t="shared" si="35" ref="D459:F462">D463</f>
        <v>0</v>
      </c>
      <c r="E459" s="32">
        <f t="shared" si="35"/>
        <v>0</v>
      </c>
      <c r="F459" s="32">
        <f t="shared" si="35"/>
        <v>0</v>
      </c>
      <c r="G459" s="111">
        <f>SUM(F459:F462)/SUM(D459:D462)</f>
        <v>0.6940693499929501</v>
      </c>
      <c r="H459" s="145"/>
    </row>
    <row r="460" spans="1:8" s="2" customFormat="1" ht="12.75">
      <c r="A460" s="143"/>
      <c r="B460" s="152"/>
      <c r="C460" s="34" t="s">
        <v>13</v>
      </c>
      <c r="D460" s="35">
        <f t="shared" si="35"/>
        <v>0</v>
      </c>
      <c r="E460" s="35">
        <f t="shared" si="35"/>
        <v>0</v>
      </c>
      <c r="F460" s="35">
        <f t="shared" si="35"/>
        <v>0</v>
      </c>
      <c r="G460" s="96"/>
      <c r="H460" s="146"/>
    </row>
    <row r="461" spans="1:8" s="2" customFormat="1" ht="12.75">
      <c r="A461" s="143"/>
      <c r="B461" s="152"/>
      <c r="C461" s="34" t="s">
        <v>14</v>
      </c>
      <c r="D461" s="35">
        <f t="shared" si="35"/>
        <v>18439.8</v>
      </c>
      <c r="E461" s="35">
        <f t="shared" si="35"/>
        <v>12798.5</v>
      </c>
      <c r="F461" s="35">
        <f t="shared" si="35"/>
        <v>12798.5</v>
      </c>
      <c r="G461" s="96"/>
      <c r="H461" s="146"/>
    </row>
    <row r="462" spans="1:8" s="2" customFormat="1" ht="27.75" customHeight="1" thickBot="1">
      <c r="A462" s="144"/>
      <c r="B462" s="153"/>
      <c r="C462" s="37" t="s">
        <v>15</v>
      </c>
      <c r="D462" s="38">
        <f t="shared" si="35"/>
        <v>0</v>
      </c>
      <c r="E462" s="38">
        <f t="shared" si="35"/>
        <v>0</v>
      </c>
      <c r="F462" s="38">
        <f t="shared" si="35"/>
        <v>0</v>
      </c>
      <c r="G462" s="117"/>
      <c r="H462" s="147"/>
    </row>
    <row r="463" spans="1:8" s="3" customFormat="1" ht="12.75">
      <c r="A463" s="109" t="s">
        <v>26</v>
      </c>
      <c r="B463" s="149" t="s">
        <v>150</v>
      </c>
      <c r="C463" s="52" t="s">
        <v>12</v>
      </c>
      <c r="D463" s="53">
        <v>0</v>
      </c>
      <c r="E463" s="53">
        <v>0</v>
      </c>
      <c r="F463" s="53">
        <v>0</v>
      </c>
      <c r="G463" s="111">
        <f>SUM(F463:F466)/SUM(D463:D466)</f>
        <v>0.6940693499929501</v>
      </c>
      <c r="H463" s="112"/>
    </row>
    <row r="464" spans="1:8" s="3" customFormat="1" ht="12.75">
      <c r="A464" s="94"/>
      <c r="B464" s="148"/>
      <c r="C464" s="42" t="s">
        <v>13</v>
      </c>
      <c r="D464" s="43">
        <v>0</v>
      </c>
      <c r="E464" s="43">
        <v>0</v>
      </c>
      <c r="F464" s="43">
        <v>0</v>
      </c>
      <c r="G464" s="96"/>
      <c r="H464" s="97"/>
    </row>
    <row r="465" spans="1:8" s="3" customFormat="1" ht="12.75">
      <c r="A465" s="94"/>
      <c r="B465" s="148"/>
      <c r="C465" s="42" t="s">
        <v>14</v>
      </c>
      <c r="D465" s="43">
        <v>18439.8</v>
      </c>
      <c r="E465" s="43">
        <v>12798.5</v>
      </c>
      <c r="F465" s="43">
        <v>12798.5</v>
      </c>
      <c r="G465" s="96"/>
      <c r="H465" s="97"/>
    </row>
    <row r="466" spans="1:8" s="3" customFormat="1" ht="13.5" thickBot="1">
      <c r="A466" s="113"/>
      <c r="B466" s="150"/>
      <c r="C466" s="56" t="s">
        <v>15</v>
      </c>
      <c r="D466" s="57">
        <v>0</v>
      </c>
      <c r="E466" s="57">
        <v>0</v>
      </c>
      <c r="F466" s="57">
        <v>0</v>
      </c>
      <c r="G466" s="117"/>
      <c r="H466" s="118"/>
    </row>
    <row r="467" spans="1:8" s="2" customFormat="1" ht="25.5">
      <c r="A467" s="142" t="s">
        <v>95</v>
      </c>
      <c r="B467" s="151" t="s">
        <v>151</v>
      </c>
      <c r="C467" s="31" t="s">
        <v>12</v>
      </c>
      <c r="D467" s="32">
        <f>D471</f>
        <v>0</v>
      </c>
      <c r="E467" s="32">
        <f>E471</f>
        <v>0</v>
      </c>
      <c r="F467" s="32">
        <f>F471</f>
        <v>0</v>
      </c>
      <c r="G467" s="111">
        <f>SUM(F467:F470)/SUM(D467:D470)</f>
        <v>0.8554028208082142</v>
      </c>
      <c r="H467" s="145"/>
    </row>
    <row r="468" spans="1:8" s="2" customFormat="1" ht="12.75">
      <c r="A468" s="143"/>
      <c r="B468" s="152"/>
      <c r="C468" s="34" t="s">
        <v>13</v>
      </c>
      <c r="D468" s="35">
        <f aca="true" t="shared" si="36" ref="D468:F469">D472+D476</f>
        <v>34300.2</v>
      </c>
      <c r="E468" s="35">
        <v>33759.9</v>
      </c>
      <c r="F468" s="35">
        <f t="shared" si="36"/>
        <v>33759.9</v>
      </c>
      <c r="G468" s="96"/>
      <c r="H468" s="146"/>
    </row>
    <row r="469" spans="1:8" s="2" customFormat="1" ht="12.75">
      <c r="A469" s="143"/>
      <c r="B469" s="152"/>
      <c r="C469" s="34" t="s">
        <v>14</v>
      </c>
      <c r="D469" s="35">
        <f>D473+D477</f>
        <v>10403.3</v>
      </c>
      <c r="E469" s="35">
        <v>4479.6</v>
      </c>
      <c r="F469" s="35">
        <f t="shared" si="36"/>
        <v>4479.6</v>
      </c>
      <c r="G469" s="96"/>
      <c r="H469" s="146"/>
    </row>
    <row r="470" spans="1:8" s="2" customFormat="1" ht="25.5" customHeight="1" thickBot="1">
      <c r="A470" s="144"/>
      <c r="B470" s="153"/>
      <c r="C470" s="37" t="s">
        <v>15</v>
      </c>
      <c r="D470" s="38">
        <f>D474</f>
        <v>0</v>
      </c>
      <c r="E470" s="38">
        <f>E474</f>
        <v>0</v>
      </c>
      <c r="F470" s="38">
        <f>F474</f>
        <v>0</v>
      </c>
      <c r="G470" s="117"/>
      <c r="H470" s="147"/>
    </row>
    <row r="471" spans="1:8" s="1" customFormat="1" ht="23.25" customHeight="1">
      <c r="A471" s="94" t="s">
        <v>96</v>
      </c>
      <c r="B471" s="148" t="s">
        <v>152</v>
      </c>
      <c r="C471" s="40" t="s">
        <v>12</v>
      </c>
      <c r="D471" s="41">
        <v>0</v>
      </c>
      <c r="E471" s="41">
        <v>0</v>
      </c>
      <c r="F471" s="41">
        <v>0</v>
      </c>
      <c r="G471" s="111">
        <f>SUM(F471:F474)/SUM(D471:D474)</f>
        <v>0.9823895699552443</v>
      </c>
      <c r="H471" s="112"/>
    </row>
    <row r="472" spans="1:8" s="1" customFormat="1" ht="20.25" customHeight="1">
      <c r="A472" s="94"/>
      <c r="B472" s="148"/>
      <c r="C472" s="42" t="s">
        <v>13</v>
      </c>
      <c r="D472" s="43">
        <v>0</v>
      </c>
      <c r="E472" s="43">
        <v>0</v>
      </c>
      <c r="F472" s="43">
        <v>0</v>
      </c>
      <c r="G472" s="96"/>
      <c r="H472" s="97"/>
    </row>
    <row r="473" spans="1:8" s="1" customFormat="1" ht="15.75" customHeight="1">
      <c r="A473" s="94"/>
      <c r="B473" s="148"/>
      <c r="C473" s="42" t="s">
        <v>14</v>
      </c>
      <c r="D473" s="43">
        <v>1027.8</v>
      </c>
      <c r="E473" s="43">
        <v>1009.7</v>
      </c>
      <c r="F473" s="43">
        <v>1009.7</v>
      </c>
      <c r="G473" s="96"/>
      <c r="H473" s="97"/>
    </row>
    <row r="474" spans="1:8" s="1" customFormat="1" ht="24.75" customHeight="1" thickBot="1">
      <c r="A474" s="113"/>
      <c r="B474" s="150"/>
      <c r="C474" s="56" t="s">
        <v>15</v>
      </c>
      <c r="D474" s="57">
        <v>0</v>
      </c>
      <c r="E474" s="57">
        <v>0</v>
      </c>
      <c r="F474" s="57">
        <v>0</v>
      </c>
      <c r="G474" s="117"/>
      <c r="H474" s="118"/>
    </row>
    <row r="475" spans="1:8" s="1" customFormat="1" ht="18" customHeight="1">
      <c r="A475" s="94" t="s">
        <v>100</v>
      </c>
      <c r="B475" s="148" t="s">
        <v>153</v>
      </c>
      <c r="C475" s="40" t="s">
        <v>12</v>
      </c>
      <c r="D475" s="41">
        <v>0</v>
      </c>
      <c r="E475" s="41">
        <v>0</v>
      </c>
      <c r="F475" s="41">
        <v>0</v>
      </c>
      <c r="G475" s="111">
        <f>SUM(F475:F478)/SUM(D475:D478)</f>
        <v>0.8524145005117263</v>
      </c>
      <c r="H475" s="112"/>
    </row>
    <row r="476" spans="1:8" s="1" customFormat="1" ht="13.5" customHeight="1">
      <c r="A476" s="94"/>
      <c r="B476" s="148"/>
      <c r="C476" s="42" t="s">
        <v>13</v>
      </c>
      <c r="D476" s="43">
        <v>34300.2</v>
      </c>
      <c r="E476" s="43">
        <v>33759.9</v>
      </c>
      <c r="F476" s="43">
        <v>33759.9</v>
      </c>
      <c r="G476" s="96"/>
      <c r="H476" s="97"/>
    </row>
    <row r="477" spans="1:8" s="1" customFormat="1" ht="17.25" customHeight="1">
      <c r="A477" s="94"/>
      <c r="B477" s="148"/>
      <c r="C477" s="42" t="s">
        <v>14</v>
      </c>
      <c r="D477" s="43">
        <v>9375.5</v>
      </c>
      <c r="E477" s="43">
        <v>3469.9</v>
      </c>
      <c r="F477" s="43">
        <v>3469.9</v>
      </c>
      <c r="G477" s="96"/>
      <c r="H477" s="97"/>
    </row>
    <row r="478" spans="1:8" s="1" customFormat="1" ht="24" customHeight="1" thickBot="1">
      <c r="A478" s="113"/>
      <c r="B478" s="150"/>
      <c r="C478" s="56" t="s">
        <v>15</v>
      </c>
      <c r="D478" s="57">
        <v>0</v>
      </c>
      <c r="E478" s="57">
        <v>0</v>
      </c>
      <c r="F478" s="57">
        <v>0</v>
      </c>
      <c r="G478" s="117"/>
      <c r="H478" s="118"/>
    </row>
    <row r="479" spans="1:8" s="1" customFormat="1" ht="26.25" thickBot="1">
      <c r="A479" s="98" t="s">
        <v>97</v>
      </c>
      <c r="B479" s="124" t="s">
        <v>18</v>
      </c>
      <c r="C479" s="46" t="s">
        <v>12</v>
      </c>
      <c r="D479" s="47">
        <f aca="true" t="shared" si="37" ref="D479:F482">D459+D467</f>
        <v>0</v>
      </c>
      <c r="E479" s="47">
        <f t="shared" si="37"/>
        <v>0</v>
      </c>
      <c r="F479" s="47">
        <f t="shared" si="37"/>
        <v>0</v>
      </c>
      <c r="G479" s="127">
        <f>SUM(F479:F482)/SUM(D479:D482)</f>
        <v>0.808288448655677</v>
      </c>
      <c r="H479" s="130"/>
    </row>
    <row r="480" spans="1:8" s="1" customFormat="1" ht="13.5" thickBot="1">
      <c r="A480" s="99"/>
      <c r="B480" s="125"/>
      <c r="C480" s="48" t="s">
        <v>13</v>
      </c>
      <c r="D480" s="47">
        <f t="shared" si="37"/>
        <v>34300.2</v>
      </c>
      <c r="E480" s="47">
        <f t="shared" si="37"/>
        <v>33759.9</v>
      </c>
      <c r="F480" s="47">
        <f t="shared" si="37"/>
        <v>33759.9</v>
      </c>
      <c r="G480" s="128"/>
      <c r="H480" s="131"/>
    </row>
    <row r="481" spans="1:8" s="1" customFormat="1" ht="13.5" thickBot="1">
      <c r="A481" s="99"/>
      <c r="B481" s="125"/>
      <c r="C481" s="48" t="s">
        <v>14</v>
      </c>
      <c r="D481" s="47">
        <f t="shared" si="37"/>
        <v>28843.1</v>
      </c>
      <c r="E481" s="47">
        <f t="shared" si="37"/>
        <v>17278.1</v>
      </c>
      <c r="F481" s="47">
        <f t="shared" si="37"/>
        <v>17278.1</v>
      </c>
      <c r="G481" s="128"/>
      <c r="H481" s="131"/>
    </row>
    <row r="482" spans="1:8" s="1" customFormat="1" ht="13.5" thickBot="1">
      <c r="A482" s="123"/>
      <c r="B482" s="126"/>
      <c r="C482" s="50" t="s">
        <v>15</v>
      </c>
      <c r="D482" s="47">
        <f t="shared" si="37"/>
        <v>0</v>
      </c>
      <c r="E482" s="47">
        <f t="shared" si="37"/>
        <v>0</v>
      </c>
      <c r="F482" s="47">
        <f t="shared" si="37"/>
        <v>0</v>
      </c>
      <c r="G482" s="129"/>
      <c r="H482" s="132"/>
    </row>
    <row r="483" spans="1:8" s="1" customFormat="1" ht="18.75" customHeight="1">
      <c r="A483" s="82" t="s">
        <v>98</v>
      </c>
      <c r="B483" s="85" t="s">
        <v>19</v>
      </c>
      <c r="C483" s="61" t="s">
        <v>12</v>
      </c>
      <c r="D483" s="62">
        <f aca="true" t="shared" si="38" ref="D483:F484">D437+D454+D479</f>
        <v>0</v>
      </c>
      <c r="E483" s="62">
        <f t="shared" si="38"/>
        <v>0</v>
      </c>
      <c r="F483" s="62">
        <f t="shared" si="38"/>
        <v>0</v>
      </c>
      <c r="G483" s="160">
        <f>SUM(F483:F486)/SUM(D483:D486)</f>
        <v>0.8094975489236101</v>
      </c>
      <c r="H483" s="163"/>
    </row>
    <row r="484" spans="1:8" s="1" customFormat="1" ht="12.75">
      <c r="A484" s="83"/>
      <c r="B484" s="86"/>
      <c r="C484" s="63" t="s">
        <v>13</v>
      </c>
      <c r="D484" s="64">
        <f t="shared" si="38"/>
        <v>34492.399999999994</v>
      </c>
      <c r="E484" s="64">
        <f t="shared" si="38"/>
        <v>33903.9</v>
      </c>
      <c r="F484" s="64">
        <f t="shared" si="38"/>
        <v>33903.9</v>
      </c>
      <c r="G484" s="161"/>
      <c r="H484" s="164"/>
    </row>
    <row r="485" spans="1:8" s="1" customFormat="1" ht="12.75">
      <c r="A485" s="83"/>
      <c r="B485" s="86"/>
      <c r="C485" s="63" t="s">
        <v>14</v>
      </c>
      <c r="D485" s="64">
        <f>D439+D456+D481</f>
        <v>29336.699999999997</v>
      </c>
      <c r="E485" s="64">
        <f>E439+E456+E481</f>
        <v>17765.6</v>
      </c>
      <c r="F485" s="64">
        <f>F439+F456+F481</f>
        <v>17765.6</v>
      </c>
      <c r="G485" s="161"/>
      <c r="H485" s="164"/>
    </row>
    <row r="486" spans="1:8" s="1" customFormat="1" ht="13.5" thickBot="1">
      <c r="A486" s="84"/>
      <c r="B486" s="87"/>
      <c r="C486" s="65" t="s">
        <v>15</v>
      </c>
      <c r="D486" s="66">
        <f>D440</f>
        <v>0</v>
      </c>
      <c r="E486" s="66">
        <f>E440</f>
        <v>0</v>
      </c>
      <c r="F486" s="66">
        <f>F440</f>
        <v>0</v>
      </c>
      <c r="G486" s="162"/>
      <c r="H486" s="165"/>
    </row>
    <row r="487" spans="1:8" s="1" customFormat="1" ht="28.5">
      <c r="A487" s="217"/>
      <c r="B487" s="220" t="s">
        <v>154</v>
      </c>
      <c r="C487" s="7" t="s">
        <v>12</v>
      </c>
      <c r="D487" s="8">
        <f aca="true" t="shared" si="39" ref="D487:F489">D58+D149+D219+D379+D416+D483</f>
        <v>0</v>
      </c>
      <c r="E487" s="8">
        <f t="shared" si="39"/>
        <v>0</v>
      </c>
      <c r="F487" s="8">
        <f t="shared" si="39"/>
        <v>0</v>
      </c>
      <c r="G487" s="223">
        <f>SUM(F487:F490)/SUM(D487:D490)</f>
        <v>0.5471394282441304</v>
      </c>
      <c r="H487" s="226"/>
    </row>
    <row r="488" spans="1:8" s="1" customFormat="1" ht="28.5">
      <c r="A488" s="218"/>
      <c r="B488" s="221"/>
      <c r="C488" s="9" t="s">
        <v>13</v>
      </c>
      <c r="D488" s="10">
        <f t="shared" si="39"/>
        <v>56969.979999999996</v>
      </c>
      <c r="E488" s="10">
        <f t="shared" si="39"/>
        <v>34890.310000000005</v>
      </c>
      <c r="F488" s="10">
        <f t="shared" si="39"/>
        <v>34890.310000000005</v>
      </c>
      <c r="G488" s="224"/>
      <c r="H488" s="227"/>
    </row>
    <row r="489" spans="1:8" s="1" customFormat="1" ht="33" customHeight="1">
      <c r="A489" s="218"/>
      <c r="B489" s="221"/>
      <c r="C489" s="9" t="s">
        <v>14</v>
      </c>
      <c r="D489" s="10">
        <f t="shared" si="39"/>
        <v>135257.41960000002</v>
      </c>
      <c r="E489" s="10">
        <f t="shared" si="39"/>
        <v>70284.87951</v>
      </c>
      <c r="F489" s="10">
        <f t="shared" si="39"/>
        <v>70284.87951</v>
      </c>
      <c r="G489" s="224"/>
      <c r="H489" s="227"/>
    </row>
    <row r="490" spans="1:8" s="1" customFormat="1" ht="29.25" thickBot="1">
      <c r="A490" s="219"/>
      <c r="B490" s="222"/>
      <c r="C490" s="11" t="s">
        <v>15</v>
      </c>
      <c r="D490" s="12">
        <f>D486</f>
        <v>0</v>
      </c>
      <c r="E490" s="12">
        <f>E486</f>
        <v>0</v>
      </c>
      <c r="F490" s="12">
        <f>F486</f>
        <v>0</v>
      </c>
      <c r="G490" s="225"/>
      <c r="H490" s="228"/>
    </row>
    <row r="493" s="4" customFormat="1" ht="15.75"/>
  </sheetData>
  <sheetProtection/>
  <mergeCells count="449">
    <mergeCell ref="G346:G349"/>
    <mergeCell ref="H346:H349"/>
    <mergeCell ref="B195:B198"/>
    <mergeCell ref="G195:G198"/>
    <mergeCell ref="B199:B202"/>
    <mergeCell ref="G199:G202"/>
    <mergeCell ref="B207:B210"/>
    <mergeCell ref="B211:B214"/>
    <mergeCell ref="A276:H276"/>
    <mergeCell ref="A277:A280"/>
    <mergeCell ref="A179:A182"/>
    <mergeCell ref="B179:B182"/>
    <mergeCell ref="G179:G182"/>
    <mergeCell ref="A483:A486"/>
    <mergeCell ref="B483:B486"/>
    <mergeCell ref="G483:G486"/>
    <mergeCell ref="B479:B482"/>
    <mergeCell ref="G479:G482"/>
    <mergeCell ref="A458:H458"/>
    <mergeCell ref="A459:A462"/>
    <mergeCell ref="H483:H486"/>
    <mergeCell ref="A487:A490"/>
    <mergeCell ref="B487:B490"/>
    <mergeCell ref="G487:G490"/>
    <mergeCell ref="H487:H490"/>
    <mergeCell ref="A475:A478"/>
    <mergeCell ref="B475:B478"/>
    <mergeCell ref="G475:G478"/>
    <mergeCell ref="H475:H478"/>
    <mergeCell ref="A479:A482"/>
    <mergeCell ref="H479:H482"/>
    <mergeCell ref="A467:A470"/>
    <mergeCell ref="B467:B470"/>
    <mergeCell ref="G467:G470"/>
    <mergeCell ref="H467:H470"/>
    <mergeCell ref="A471:A474"/>
    <mergeCell ref="B471:B474"/>
    <mergeCell ref="G471:G474"/>
    <mergeCell ref="H471:H474"/>
    <mergeCell ref="B459:B462"/>
    <mergeCell ref="G459:G462"/>
    <mergeCell ref="H459:H462"/>
    <mergeCell ref="A463:A466"/>
    <mergeCell ref="B463:B466"/>
    <mergeCell ref="G463:G466"/>
    <mergeCell ref="H463:H466"/>
    <mergeCell ref="A450:A453"/>
    <mergeCell ref="B450:B453"/>
    <mergeCell ref="G450:G453"/>
    <mergeCell ref="H450:H453"/>
    <mergeCell ref="A454:A457"/>
    <mergeCell ref="B454:B457"/>
    <mergeCell ref="G454:G457"/>
    <mergeCell ref="H454:H457"/>
    <mergeCell ref="A441:H441"/>
    <mergeCell ref="A442:A445"/>
    <mergeCell ref="B442:B445"/>
    <mergeCell ref="G442:G445"/>
    <mergeCell ref="H442:H445"/>
    <mergeCell ref="A446:A449"/>
    <mergeCell ref="B446:B449"/>
    <mergeCell ref="G446:G449"/>
    <mergeCell ref="H446:H449"/>
    <mergeCell ref="A433:A436"/>
    <mergeCell ref="B433:B436"/>
    <mergeCell ref="H433:H436"/>
    <mergeCell ref="A437:A440"/>
    <mergeCell ref="B437:B440"/>
    <mergeCell ref="G437:G440"/>
    <mergeCell ref="H437:H440"/>
    <mergeCell ref="A425:A428"/>
    <mergeCell ref="B425:B428"/>
    <mergeCell ref="G425:G428"/>
    <mergeCell ref="H425:H428"/>
    <mergeCell ref="A429:A432"/>
    <mergeCell ref="B429:B432"/>
    <mergeCell ref="G429:G432"/>
    <mergeCell ref="A416:A419"/>
    <mergeCell ref="B416:B419"/>
    <mergeCell ref="G416:G419"/>
    <mergeCell ref="H416:H419"/>
    <mergeCell ref="C420:H420"/>
    <mergeCell ref="A424:H424"/>
    <mergeCell ref="A408:A411"/>
    <mergeCell ref="B408:B411"/>
    <mergeCell ref="G408:G411"/>
    <mergeCell ref="H408:H411"/>
    <mergeCell ref="A412:A415"/>
    <mergeCell ref="B412:B415"/>
    <mergeCell ref="G412:G415"/>
    <mergeCell ref="H412:H415"/>
    <mergeCell ref="A400:A403"/>
    <mergeCell ref="B400:B403"/>
    <mergeCell ref="G400:G403"/>
    <mergeCell ref="H400:H403"/>
    <mergeCell ref="A404:A407"/>
    <mergeCell ref="B404:B407"/>
    <mergeCell ref="G404:G407"/>
    <mergeCell ref="H404:H407"/>
    <mergeCell ref="A392:A395"/>
    <mergeCell ref="B392:B395"/>
    <mergeCell ref="G392:G395"/>
    <mergeCell ref="H392:H395"/>
    <mergeCell ref="A396:A399"/>
    <mergeCell ref="B396:B399"/>
    <mergeCell ref="G396:G399"/>
    <mergeCell ref="H396:H399"/>
    <mergeCell ref="A383:B383"/>
    <mergeCell ref="C383:H383"/>
    <mergeCell ref="A387:H387"/>
    <mergeCell ref="A388:A391"/>
    <mergeCell ref="B388:B391"/>
    <mergeCell ref="G388:G391"/>
    <mergeCell ref="H388:H391"/>
    <mergeCell ref="A54:A57"/>
    <mergeCell ref="B54:B57"/>
    <mergeCell ref="G54:G57"/>
    <mergeCell ref="H54:H57"/>
    <mergeCell ref="A58:A61"/>
    <mergeCell ref="B58:B61"/>
    <mergeCell ref="G58:G61"/>
    <mergeCell ref="H58:H61"/>
    <mergeCell ref="B42:B45"/>
    <mergeCell ref="G42:G45"/>
    <mergeCell ref="A46:A49"/>
    <mergeCell ref="B46:B49"/>
    <mergeCell ref="B50:B53"/>
    <mergeCell ref="A42:A45"/>
    <mergeCell ref="G46:G49"/>
    <mergeCell ref="G50:G53"/>
    <mergeCell ref="A30:A33"/>
    <mergeCell ref="B30:B33"/>
    <mergeCell ref="G30:G33"/>
    <mergeCell ref="B34:B37"/>
    <mergeCell ref="G34:G37"/>
    <mergeCell ref="A38:A41"/>
    <mergeCell ref="B38:B41"/>
    <mergeCell ref="G38:G41"/>
    <mergeCell ref="A34:A37"/>
    <mergeCell ref="A21:H21"/>
    <mergeCell ref="A22:A25"/>
    <mergeCell ref="B22:B25"/>
    <mergeCell ref="G22:G25"/>
    <mergeCell ref="H22:H25"/>
    <mergeCell ref="A26:A29"/>
    <mergeCell ref="B26:B29"/>
    <mergeCell ref="G26:G29"/>
    <mergeCell ref="H26:H29"/>
    <mergeCell ref="A13:A16"/>
    <mergeCell ref="B13:B16"/>
    <mergeCell ref="G13:G16"/>
    <mergeCell ref="H13:H16"/>
    <mergeCell ref="A17:A20"/>
    <mergeCell ref="B17:B20"/>
    <mergeCell ref="G17:G20"/>
    <mergeCell ref="H17:H20"/>
    <mergeCell ref="C4:H4"/>
    <mergeCell ref="A8:H8"/>
    <mergeCell ref="A9:A12"/>
    <mergeCell ref="B9:B12"/>
    <mergeCell ref="G9:G12"/>
    <mergeCell ref="H9:H12"/>
    <mergeCell ref="A215:A218"/>
    <mergeCell ref="B215:B218"/>
    <mergeCell ref="G215:G218"/>
    <mergeCell ref="H215:H218"/>
    <mergeCell ref="A219:A222"/>
    <mergeCell ref="B219:B222"/>
    <mergeCell ref="G219:G222"/>
    <mergeCell ref="H219:H222"/>
    <mergeCell ref="A306:A309"/>
    <mergeCell ref="B306:B309"/>
    <mergeCell ref="G306:G309"/>
    <mergeCell ref="H306:H309"/>
    <mergeCell ref="A302:A305"/>
    <mergeCell ref="B302:B305"/>
    <mergeCell ref="G302:G305"/>
    <mergeCell ref="H302:H305"/>
    <mergeCell ref="G187:G190"/>
    <mergeCell ref="A191:A194"/>
    <mergeCell ref="B191:B194"/>
    <mergeCell ref="G191:G194"/>
    <mergeCell ref="B203:B206"/>
    <mergeCell ref="G203:G206"/>
    <mergeCell ref="A207:A210"/>
    <mergeCell ref="A175:A178"/>
    <mergeCell ref="B175:B178"/>
    <mergeCell ref="G175:G178"/>
    <mergeCell ref="H175:H178"/>
    <mergeCell ref="A183:A186"/>
    <mergeCell ref="B183:B186"/>
    <mergeCell ref="G183:G186"/>
    <mergeCell ref="H179:H182"/>
    <mergeCell ref="B187:B190"/>
    <mergeCell ref="A166:A169"/>
    <mergeCell ref="B166:B169"/>
    <mergeCell ref="G166:G169"/>
    <mergeCell ref="H166:H169"/>
    <mergeCell ref="A170:H170"/>
    <mergeCell ref="A171:A174"/>
    <mergeCell ref="B171:B174"/>
    <mergeCell ref="G171:G174"/>
    <mergeCell ref="H171:H174"/>
    <mergeCell ref="A1:H1"/>
    <mergeCell ref="A2:H2"/>
    <mergeCell ref="C153:H153"/>
    <mergeCell ref="A157:H157"/>
    <mergeCell ref="A158:A161"/>
    <mergeCell ref="B158:B161"/>
    <mergeCell ref="G158:G161"/>
    <mergeCell ref="H158:H161"/>
    <mergeCell ref="A3:H3"/>
    <mergeCell ref="C62:H62"/>
    <mergeCell ref="A66:H66"/>
    <mergeCell ref="A67:A70"/>
    <mergeCell ref="B67:B70"/>
    <mergeCell ref="G67:G70"/>
    <mergeCell ref="H67:H70"/>
    <mergeCell ref="A71:A74"/>
    <mergeCell ref="B71:B74"/>
    <mergeCell ref="G71:G74"/>
    <mergeCell ref="H71:H74"/>
    <mergeCell ref="A75:A78"/>
    <mergeCell ref="B75:B78"/>
    <mergeCell ref="G75:G78"/>
    <mergeCell ref="H75:H78"/>
    <mergeCell ref="A79:A82"/>
    <mergeCell ref="B79:B82"/>
    <mergeCell ref="G79:G82"/>
    <mergeCell ref="H79:H82"/>
    <mergeCell ref="A83:A86"/>
    <mergeCell ref="B83:B86"/>
    <mergeCell ref="G83:G86"/>
    <mergeCell ref="H83:H86"/>
    <mergeCell ref="A87:A90"/>
    <mergeCell ref="B87:B90"/>
    <mergeCell ref="G87:G90"/>
    <mergeCell ref="H87:H90"/>
    <mergeCell ref="A91:A94"/>
    <mergeCell ref="B91:B94"/>
    <mergeCell ref="G91:G94"/>
    <mergeCell ref="H91:H94"/>
    <mergeCell ref="A95:A98"/>
    <mergeCell ref="B95:B98"/>
    <mergeCell ref="G95:G98"/>
    <mergeCell ref="H95:H98"/>
    <mergeCell ref="A99:A102"/>
    <mergeCell ref="B99:B102"/>
    <mergeCell ref="G99:G102"/>
    <mergeCell ref="H99:H102"/>
    <mergeCell ref="A103:A106"/>
    <mergeCell ref="B103:B106"/>
    <mergeCell ref="G103:G106"/>
    <mergeCell ref="H103:H106"/>
    <mergeCell ref="A107:A110"/>
    <mergeCell ref="B107:B110"/>
    <mergeCell ref="G107:G110"/>
    <mergeCell ref="H107:H110"/>
    <mergeCell ref="A111:A114"/>
    <mergeCell ref="B111:B114"/>
    <mergeCell ref="G111:G114"/>
    <mergeCell ref="H111:H114"/>
    <mergeCell ref="A115:A118"/>
    <mergeCell ref="B115:B118"/>
    <mergeCell ref="G115:G118"/>
    <mergeCell ref="H115:H118"/>
    <mergeCell ref="A119:H119"/>
    <mergeCell ref="A120:A123"/>
    <mergeCell ref="B120:B123"/>
    <mergeCell ref="G120:G123"/>
    <mergeCell ref="H120:H123"/>
    <mergeCell ref="A124:A127"/>
    <mergeCell ref="B124:B127"/>
    <mergeCell ref="G124:G127"/>
    <mergeCell ref="H124:H127"/>
    <mergeCell ref="A128:A131"/>
    <mergeCell ref="B128:B131"/>
    <mergeCell ref="G128:G131"/>
    <mergeCell ref="H128:H131"/>
    <mergeCell ref="A132:A135"/>
    <mergeCell ref="B132:B135"/>
    <mergeCell ref="G132:G135"/>
    <mergeCell ref="H132:H135"/>
    <mergeCell ref="A136:H136"/>
    <mergeCell ref="A137:A140"/>
    <mergeCell ref="B137:B140"/>
    <mergeCell ref="G137:G140"/>
    <mergeCell ref="H137:H140"/>
    <mergeCell ref="A141:A144"/>
    <mergeCell ref="B141:B144"/>
    <mergeCell ref="G141:G144"/>
    <mergeCell ref="H141:H144"/>
    <mergeCell ref="A145:A148"/>
    <mergeCell ref="B145:B148"/>
    <mergeCell ref="G145:G148"/>
    <mergeCell ref="H145:H148"/>
    <mergeCell ref="A149:A152"/>
    <mergeCell ref="B149:B152"/>
    <mergeCell ref="G149:G152"/>
    <mergeCell ref="H149:H152"/>
    <mergeCell ref="C223:H223"/>
    <mergeCell ref="A227:H227"/>
    <mergeCell ref="A162:A165"/>
    <mergeCell ref="B162:B165"/>
    <mergeCell ref="G162:G165"/>
    <mergeCell ref="H162:H165"/>
    <mergeCell ref="A228:A231"/>
    <mergeCell ref="B228:B231"/>
    <mergeCell ref="G228:G231"/>
    <mergeCell ref="H228:H231"/>
    <mergeCell ref="A232:A235"/>
    <mergeCell ref="B232:B235"/>
    <mergeCell ref="G232:G235"/>
    <mergeCell ref="H232:H235"/>
    <mergeCell ref="A236:A239"/>
    <mergeCell ref="B236:B239"/>
    <mergeCell ref="G236:G239"/>
    <mergeCell ref="H236:H239"/>
    <mergeCell ref="A240:A243"/>
    <mergeCell ref="B240:B243"/>
    <mergeCell ref="G240:G243"/>
    <mergeCell ref="H240:H243"/>
    <mergeCell ref="A244:A247"/>
    <mergeCell ref="B244:B247"/>
    <mergeCell ref="G244:G247"/>
    <mergeCell ref="H244:H247"/>
    <mergeCell ref="A248:A251"/>
    <mergeCell ref="B248:B251"/>
    <mergeCell ref="G248:G251"/>
    <mergeCell ref="H248:H251"/>
    <mergeCell ref="A252:A255"/>
    <mergeCell ref="B252:B255"/>
    <mergeCell ref="G252:G255"/>
    <mergeCell ref="H252:H255"/>
    <mergeCell ref="A256:A259"/>
    <mergeCell ref="B256:B259"/>
    <mergeCell ref="G256:G259"/>
    <mergeCell ref="H256:H259"/>
    <mergeCell ref="A260:A263"/>
    <mergeCell ref="B260:B263"/>
    <mergeCell ref="G260:G263"/>
    <mergeCell ref="H260:H263"/>
    <mergeCell ref="A264:A267"/>
    <mergeCell ref="B264:B267"/>
    <mergeCell ref="G264:G267"/>
    <mergeCell ref="H264:H267"/>
    <mergeCell ref="A268:A271"/>
    <mergeCell ref="B268:B271"/>
    <mergeCell ref="G268:G271"/>
    <mergeCell ref="H268:H271"/>
    <mergeCell ref="A272:A275"/>
    <mergeCell ref="B272:B275"/>
    <mergeCell ref="G272:G275"/>
    <mergeCell ref="H272:H275"/>
    <mergeCell ref="B277:B280"/>
    <mergeCell ref="G277:G280"/>
    <mergeCell ref="H277:H280"/>
    <mergeCell ref="A281:A284"/>
    <mergeCell ref="B281:B284"/>
    <mergeCell ref="G281:G284"/>
    <mergeCell ref="H281:H284"/>
    <mergeCell ref="A285:A288"/>
    <mergeCell ref="B285:B288"/>
    <mergeCell ref="G285:G288"/>
    <mergeCell ref="H285:H288"/>
    <mergeCell ref="A289:H289"/>
    <mergeCell ref="A290:A293"/>
    <mergeCell ref="B290:B293"/>
    <mergeCell ref="G290:G293"/>
    <mergeCell ref="H290:H293"/>
    <mergeCell ref="A294:A297"/>
    <mergeCell ref="B294:B297"/>
    <mergeCell ref="G294:G297"/>
    <mergeCell ref="H294:H297"/>
    <mergeCell ref="A298:A301"/>
    <mergeCell ref="B298:B301"/>
    <mergeCell ref="G298:G301"/>
    <mergeCell ref="H298:H301"/>
    <mergeCell ref="A310:A313"/>
    <mergeCell ref="B310:B313"/>
    <mergeCell ref="G310:G313"/>
    <mergeCell ref="H310:H313"/>
    <mergeCell ref="A314:A317"/>
    <mergeCell ref="B314:B317"/>
    <mergeCell ref="G314:G317"/>
    <mergeCell ref="H314:H317"/>
    <mergeCell ref="A318:A321"/>
    <mergeCell ref="B318:B321"/>
    <mergeCell ref="G318:G321"/>
    <mergeCell ref="H318:H321"/>
    <mergeCell ref="A322:A325"/>
    <mergeCell ref="B322:B325"/>
    <mergeCell ref="G322:G325"/>
    <mergeCell ref="H322:H325"/>
    <mergeCell ref="A326:A329"/>
    <mergeCell ref="B326:B329"/>
    <mergeCell ref="G326:G329"/>
    <mergeCell ref="H326:H329"/>
    <mergeCell ref="A330:A333"/>
    <mergeCell ref="B330:B333"/>
    <mergeCell ref="G330:G333"/>
    <mergeCell ref="H330:H333"/>
    <mergeCell ref="A334:A337"/>
    <mergeCell ref="B334:B337"/>
    <mergeCell ref="G334:G337"/>
    <mergeCell ref="H334:H337"/>
    <mergeCell ref="A338:A341"/>
    <mergeCell ref="B338:B341"/>
    <mergeCell ref="G338:G341"/>
    <mergeCell ref="H338:H341"/>
    <mergeCell ref="A342:A345"/>
    <mergeCell ref="B342:B345"/>
    <mergeCell ref="G342:G345"/>
    <mergeCell ref="H342:H345"/>
    <mergeCell ref="A350:A353"/>
    <mergeCell ref="B350:B353"/>
    <mergeCell ref="G350:G353"/>
    <mergeCell ref="H350:H353"/>
    <mergeCell ref="A346:A349"/>
    <mergeCell ref="B346:B349"/>
    <mergeCell ref="A354:H354"/>
    <mergeCell ref="A355:A358"/>
    <mergeCell ref="B355:B358"/>
    <mergeCell ref="G355:G358"/>
    <mergeCell ref="H355:H358"/>
    <mergeCell ref="A359:A362"/>
    <mergeCell ref="B359:B362"/>
    <mergeCell ref="G359:G362"/>
    <mergeCell ref="H359:H362"/>
    <mergeCell ref="G375:G378"/>
    <mergeCell ref="H375:H378"/>
    <mergeCell ref="A363:A366"/>
    <mergeCell ref="B363:B366"/>
    <mergeCell ref="G363:G366"/>
    <mergeCell ref="H363:H366"/>
    <mergeCell ref="A367:A370"/>
    <mergeCell ref="B367:B370"/>
    <mergeCell ref="G367:G370"/>
    <mergeCell ref="H367:H370"/>
    <mergeCell ref="A379:A382"/>
    <mergeCell ref="B379:B382"/>
    <mergeCell ref="G379:G382"/>
    <mergeCell ref="H379:H382"/>
    <mergeCell ref="A371:A374"/>
    <mergeCell ref="B371:B374"/>
    <mergeCell ref="G371:G374"/>
    <mergeCell ref="H371:H374"/>
    <mergeCell ref="A375:A378"/>
    <mergeCell ref="B375:B37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2020-10-28T11:23:57Z</dcterms:modified>
  <cp:category/>
  <cp:version/>
  <cp:contentType/>
  <cp:contentStatus/>
</cp:coreProperties>
</file>