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4240" windowHeight="13740"/>
  </bookViews>
  <sheets>
    <sheet name="раздел 2" sheetId="2" r:id="rId1"/>
  </sheets>
  <definedNames>
    <definedName name="_xlnm._FilterDatabase" localSheetId="0" hidden="1">'раздел 2'!$A$4:$V$112</definedName>
    <definedName name="_xlnm.Print_Titles" localSheetId="0">'раздел 2'!$4:$4</definedName>
  </definedNames>
  <calcPr calcId="114210" fullCalcOnLoad="1"/>
</workbook>
</file>

<file path=xl/calcChain.xml><?xml version="1.0" encoding="utf-8"?>
<calcChain xmlns="http://schemas.openxmlformats.org/spreadsheetml/2006/main">
  <c r="J44" i="2"/>
  <c r="J9"/>
  <c r="N9"/>
  <c r="J112"/>
  <c r="N72"/>
  <c r="N67"/>
  <c r="N62"/>
  <c r="N60"/>
  <c r="N98"/>
  <c r="N23"/>
  <c r="V21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L5"/>
  <c r="K5"/>
  <c r="L6"/>
  <c r="K6"/>
  <c r="L7"/>
  <c r="K7"/>
  <c r="L8"/>
  <c r="K8"/>
  <c r="L9"/>
  <c r="L10"/>
  <c r="L11"/>
  <c r="L12"/>
  <c r="L13"/>
  <c r="L14"/>
  <c r="L15"/>
  <c r="L16"/>
  <c r="L17"/>
  <c r="L18"/>
  <c r="L19"/>
  <c r="L20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J27"/>
  <c r="P23"/>
  <c r="P46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9"/>
  <c r="P95"/>
  <c r="P97"/>
  <c r="P98"/>
  <c r="J7"/>
  <c r="N64"/>
  <c r="K49"/>
  <c r="J49"/>
  <c r="N49"/>
  <c r="K42"/>
  <c r="J42"/>
  <c r="N42"/>
  <c r="K33"/>
  <c r="J33"/>
  <c r="N33"/>
  <c r="K26"/>
  <c r="J26"/>
  <c r="K17"/>
  <c r="J17"/>
  <c r="N17"/>
  <c r="K105"/>
  <c r="J105"/>
  <c r="N105"/>
  <c r="K88"/>
  <c r="J88"/>
  <c r="N88"/>
  <c r="K74"/>
  <c r="J74"/>
  <c r="N74"/>
  <c r="N56"/>
  <c r="N51"/>
  <c r="K38"/>
  <c r="J38"/>
  <c r="N38"/>
  <c r="K29"/>
  <c r="J29"/>
  <c r="N29"/>
  <c r="K22"/>
  <c r="J22"/>
  <c r="K110"/>
  <c r="J110"/>
  <c r="N110"/>
  <c r="K107"/>
  <c r="J107"/>
  <c r="N107"/>
  <c r="K101"/>
  <c r="J101"/>
  <c r="N101"/>
  <c r="K100"/>
  <c r="J100"/>
  <c r="N100"/>
  <c r="N95"/>
  <c r="K90"/>
  <c r="J90"/>
  <c r="N90"/>
  <c r="K86"/>
  <c r="J86"/>
  <c r="N86"/>
  <c r="K76"/>
  <c r="J76"/>
  <c r="N76"/>
  <c r="N73"/>
  <c r="N71"/>
  <c r="N68"/>
  <c r="N66"/>
  <c r="N58"/>
  <c r="N54"/>
  <c r="N53"/>
  <c r="N44"/>
  <c r="K40"/>
  <c r="J40"/>
  <c r="N40"/>
  <c r="K31"/>
  <c r="J31"/>
  <c r="K24"/>
  <c r="J24"/>
  <c r="N24"/>
  <c r="K19"/>
  <c r="J19"/>
  <c r="N19"/>
  <c r="K15"/>
  <c r="J15"/>
  <c r="N15"/>
  <c r="K12"/>
  <c r="J12"/>
  <c r="J6"/>
  <c r="K106"/>
  <c r="J106"/>
  <c r="N106"/>
  <c r="K102"/>
  <c r="J102"/>
  <c r="N102"/>
  <c r="K94"/>
  <c r="J94"/>
  <c r="N94"/>
  <c r="K89"/>
  <c r="J89"/>
  <c r="N89"/>
  <c r="K85"/>
  <c r="J85"/>
  <c r="N85"/>
  <c r="K82"/>
  <c r="J82"/>
  <c r="N82"/>
  <c r="K75"/>
  <c r="J75"/>
  <c r="N75"/>
  <c r="N70"/>
  <c r="N65"/>
  <c r="N61"/>
  <c r="N57"/>
  <c r="N52"/>
  <c r="K50"/>
  <c r="J50"/>
  <c r="N50"/>
  <c r="K47"/>
  <c r="J47"/>
  <c r="N47"/>
  <c r="K43"/>
  <c r="J43"/>
  <c r="N43"/>
  <c r="K39"/>
  <c r="J39"/>
  <c r="N39"/>
  <c r="K37"/>
  <c r="J37"/>
  <c r="N37"/>
  <c r="K34"/>
  <c r="J34"/>
  <c r="N34"/>
  <c r="K30"/>
  <c r="J30"/>
  <c r="N30"/>
  <c r="K18"/>
  <c r="J18"/>
  <c r="K14"/>
  <c r="J14"/>
  <c r="N14"/>
  <c r="J8"/>
  <c r="J5"/>
  <c r="N112"/>
  <c r="K109"/>
  <c r="J109"/>
  <c r="N109"/>
  <c r="N103"/>
  <c r="K99"/>
  <c r="J99"/>
  <c r="N99"/>
  <c r="K92"/>
  <c r="J92"/>
  <c r="N92"/>
  <c r="K84"/>
  <c r="J84"/>
  <c r="N84"/>
  <c r="K80"/>
  <c r="J80"/>
  <c r="N80"/>
  <c r="N46"/>
  <c r="K36"/>
  <c r="J36"/>
  <c r="N36"/>
  <c r="K10"/>
  <c r="J10"/>
  <c r="K108"/>
  <c r="J108"/>
  <c r="N108"/>
  <c r="K104"/>
  <c r="J104"/>
  <c r="N104"/>
  <c r="K96"/>
  <c r="J96"/>
  <c r="N96"/>
  <c r="K93"/>
  <c r="J93"/>
  <c r="N93"/>
  <c r="K91"/>
  <c r="J91"/>
  <c r="N91"/>
  <c r="K87"/>
  <c r="J87"/>
  <c r="N87"/>
  <c r="K83"/>
  <c r="J83"/>
  <c r="N83"/>
  <c r="K81"/>
  <c r="J81"/>
  <c r="N81"/>
  <c r="N79"/>
  <c r="K78"/>
  <c r="J78"/>
  <c r="N78"/>
  <c r="K77"/>
  <c r="J77"/>
  <c r="N77"/>
  <c r="N69"/>
  <c r="N63"/>
  <c r="N59"/>
  <c r="N55"/>
  <c r="K48"/>
  <c r="J48"/>
  <c r="N48"/>
  <c r="K45"/>
  <c r="J45"/>
  <c r="K41"/>
  <c r="J41"/>
  <c r="N41"/>
  <c r="K35"/>
  <c r="J35"/>
  <c r="N35"/>
  <c r="K32"/>
  <c r="J32"/>
  <c r="K28"/>
  <c r="J28"/>
  <c r="N28"/>
  <c r="K25"/>
  <c r="J25"/>
  <c r="K20"/>
  <c r="J20"/>
  <c r="K16"/>
  <c r="J16"/>
  <c r="N16"/>
  <c r="K13"/>
  <c r="J13"/>
  <c r="K11"/>
  <c r="J11"/>
  <c r="N11"/>
  <c r="N5"/>
  <c r="N6"/>
</calcChain>
</file>

<file path=xl/sharedStrings.xml><?xml version="1.0" encoding="utf-8"?>
<sst xmlns="http://schemas.openxmlformats.org/spreadsheetml/2006/main" count="670" uniqueCount="165">
  <si>
    <t>Дополнительные работы к ранее выполненным работам 
по капитальному ремонту  за счет средств собственников помещений в МКД</t>
  </si>
  <si>
    <t>Год выполнения работ</t>
  </si>
  <si>
    <t>Наименование муниципального района</t>
  </si>
  <si>
    <t>Способ формирования фонда капитального ремонта</t>
  </si>
  <si>
    <t>Вид работ</t>
  </si>
  <si>
    <t>Всего</t>
  </si>
  <si>
    <t>в т.ч. за счет средств собственников помещений в МКД</t>
  </si>
  <si>
    <t>крыша</t>
  </si>
  <si>
    <t>ПИР крыша</t>
  </si>
  <si>
    <t>ЭС</t>
  </si>
  <si>
    <t>ПИР фасад</t>
  </si>
  <si>
    <t>фасад</t>
  </si>
  <si>
    <t>ВО</t>
  </si>
  <si>
    <t>ПИР ТС</t>
  </si>
  <si>
    <t>ПИР подвал</t>
  </si>
  <si>
    <t>ТС</t>
  </si>
  <si>
    <t>ПУ и УУ</t>
  </si>
  <si>
    <t>ХВС</t>
  </si>
  <si>
    <t>ГВС</t>
  </si>
  <si>
    <t>подвал</t>
  </si>
  <si>
    <t>ПИР ХВС</t>
  </si>
  <si>
    <t>ПИР ГВС</t>
  </si>
  <si>
    <t>ПИР ВО</t>
  </si>
  <si>
    <t>фундамент</t>
  </si>
  <si>
    <t>Адрес МКД</t>
  </si>
  <si>
    <t>Код ФИАС</t>
  </si>
  <si>
    <t>Стоимость капитального ремонта, рублей</t>
  </si>
  <si>
    <t>Плановая дата завершения работ</t>
  </si>
  <si>
    <t xml:space="preserve">фасад </t>
  </si>
  <si>
    <t>Количество лифтов, требующих замены, единиц</t>
  </si>
  <si>
    <t>№ 
п\п</t>
  </si>
  <si>
    <t xml:space="preserve">в том числе за счет средств областного бюджета </t>
  </si>
  <si>
    <t>Строительный  контроль 
за счет средств собственников помещений 
в МКД, рублей</t>
  </si>
  <si>
    <t>вид работ</t>
  </si>
  <si>
    <t>стоимость капитального ремонта, рублей</t>
  </si>
  <si>
    <t>Раздел II. Стоимость проведения капитального ремонта общего имущества в многоквартирных домах Ленинградской области в 2023, 2024, 2025 годах</t>
  </si>
  <si>
    <t>строительный  контроль,
рублей</t>
  </si>
  <si>
    <t>в том числе за счет средств собственников помещений 
в МКД</t>
  </si>
  <si>
    <t>всего</t>
  </si>
  <si>
    <t>Наименование муниципального образования</t>
  </si>
  <si>
    <t>Бокситогорский муниципальный район</t>
  </si>
  <si>
    <t>Муниципальное образование Бокситогорское городское поселение</t>
  </si>
  <si>
    <t>РО</t>
  </si>
  <si>
    <t>Г. Бокситогорск, ул. Вишнякова, д. 21</t>
  </si>
  <si>
    <t>b0856ac3-460b-4c97-b39e-0c9381ebc8e5</t>
  </si>
  <si>
    <t>Г. Бокситогорск, ул. Вишнякова, д. 23</t>
  </si>
  <si>
    <t>9e5ae969-4d97-4216-b7af-204ebc01f3dc</t>
  </si>
  <si>
    <t>Г. Бокситогорск, ул. Вишнякова, д. 24</t>
  </si>
  <si>
    <t>e24ba7e7-1244-4136-a1ae-2159f9dcb6bd</t>
  </si>
  <si>
    <t>Г. Бокситогорск, ул. Вишнякова, д. 26</t>
  </si>
  <si>
    <t>711d53f3-4664-49e1-b5bc-bba624230e2d</t>
  </si>
  <si>
    <t>Г. Бокситогорск, ул. Вишнякова, д. 30</t>
  </si>
  <si>
    <t>32e75f38-d673-4e11-b199-e5f07d7d47b1</t>
  </si>
  <si>
    <t>Г. Бокситогорск, ул. Воронина, д. 7</t>
  </si>
  <si>
    <t>e19a59c7-d4f5-45db-8aac-cd079938baaf</t>
  </si>
  <si>
    <t>Г. Бокситогорск, ул. Заводская, д. 11/2</t>
  </si>
  <si>
    <t>3fc26500-cdbf-4020-ae85-3b00c6ccffc2</t>
  </si>
  <si>
    <t>Г. Бокситогорск, ул. Заводская, д. 4</t>
  </si>
  <si>
    <t>03ec4f0f-302f-4e02-ac84-148bac939490</t>
  </si>
  <si>
    <t>Г. Бокситогорск, ул. Заводская, д. 5</t>
  </si>
  <si>
    <t>4c4dacfc-821a-4f42-b88a-16d77157ee39</t>
  </si>
  <si>
    <t>Г. Бокситогорск, ул. Заводская, д. 6</t>
  </si>
  <si>
    <t>3d754a5e-bc16-4b9c-99bc-5976cd9f3a67</t>
  </si>
  <si>
    <t>Г. Бокситогорск, ул. Заводская, д. 6а</t>
  </si>
  <si>
    <t>f768bd0a-264a-4f90-86f0-563cbeb64148</t>
  </si>
  <si>
    <t>Г. Бокситогорск, ул. Заводская, д. 7/2</t>
  </si>
  <si>
    <t>c55cedb5-3668-43b5-a2fa-213b052d16a8</t>
  </si>
  <si>
    <t>Г. Бокситогорск, ул. Комсомольская, д. 10</t>
  </si>
  <si>
    <t>dbf14551-ffb9-4b07-89d9-e18ee9bfde2f</t>
  </si>
  <si>
    <t>Г. Бокситогорск, ул. Комсомольская, д. 14</t>
  </si>
  <si>
    <t>c3a560f0-3bff-4a5c-a50c-8344169ad0e2</t>
  </si>
  <si>
    <t>Г. Бокситогорск, ул. Комсомольская, д. 15</t>
  </si>
  <si>
    <t>64ab82fb-02ad-4b47-9705-d4aa5055b76a</t>
  </si>
  <si>
    <t>Г. Бокситогорск, ул. Комсомольская, д. 16/11</t>
  </si>
  <si>
    <t>c5b167ba-846a-45c1-9183-0b453c30787e</t>
  </si>
  <si>
    <t>Г. Бокситогорск, ул. Комсомольская, д. 17</t>
  </si>
  <si>
    <t>c714f6fd-eb67-4ac6-a3fc-455d93a07e1e</t>
  </si>
  <si>
    <t>Г. Бокситогорск, ул. Комсомольская, д. 18/18</t>
  </si>
  <si>
    <t>6881660e-5e16-40ef-8206-5c9146094875</t>
  </si>
  <si>
    <t>Г. Бокситогорск, ул. Комсомольская, д. 19/13</t>
  </si>
  <si>
    <t>f575bb5b-8390-467d-9b4b-f4bc51b73f82</t>
  </si>
  <si>
    <t>Г. Бокситогорск, ул. Комсомольская, д. 26/11</t>
  </si>
  <si>
    <t>ea57dc15-8c5e-4f35-8c3a-1a8aeea4995d</t>
  </si>
  <si>
    <t>Г. Бокситогорск, ул. Комсомольская, д. 3</t>
  </si>
  <si>
    <t>30f748a4-47de-4cef-a973-488a48bef58b</t>
  </si>
  <si>
    <t>Г. Бокситогорск, ул. Комсомольская, д. 5</t>
  </si>
  <si>
    <t>10677b10-ffc3-41f0-ad6c-d8c2b170e756</t>
  </si>
  <si>
    <t>Г. Бокситогорск, ул. Комсомольская, д. 6</t>
  </si>
  <si>
    <t>fdd6338c-dcfe-48cf-9dda-148a8b4152e0</t>
  </si>
  <si>
    <t>Г. Бокситогорск, ул. Красных Следопытов, д. 1</t>
  </si>
  <si>
    <t>59003e87-cdb8-45c9-ad76-f6dd6ae5ac18</t>
  </si>
  <si>
    <t>Г. Бокситогорск, ул. Красных Следопытов, д. 3</t>
  </si>
  <si>
    <t>b11ee3c4-cca2-4e7b-a852-38cab42376ce</t>
  </si>
  <si>
    <t>Г. Бокситогорск, ул. Красных Следопытов, д. 4</t>
  </si>
  <si>
    <t>d6912a8f-fbcd-4b41-9aa4-f08372776ce9</t>
  </si>
  <si>
    <t>Г. Бокситогорск, ул. Красных Следопытов, д. 5</t>
  </si>
  <si>
    <t>c710f25d-993a-41d0-940d-4a179a4a369b</t>
  </si>
  <si>
    <t>Г. Бокситогорск, ул. Металлургов, д. 1/31</t>
  </si>
  <si>
    <t>3a8d15a0-ef75-42f7-a80c-145bd49127a4</t>
  </si>
  <si>
    <t>Г. Бокситогорск, ул. Новогородская, д. 4</t>
  </si>
  <si>
    <t>574dd4cc-b9de-4104-ac01-49d697b11da6</t>
  </si>
  <si>
    <t>Г. Бокситогорск, ул. Новогородская, д. 8</t>
  </si>
  <si>
    <t>c6d0bb30-dd7c-4900-920b-47932c523896</t>
  </si>
  <si>
    <t>Г. Бокситогорск, ул. Павлова, д. 23</t>
  </si>
  <si>
    <t>c6cf25d8-2740-42d9-941f-5a93cd56b998</t>
  </si>
  <si>
    <t>Г. Бокситогорск, ул. Садовая, д. 5</t>
  </si>
  <si>
    <t>542ddda0-5a67-4240-b3ad-b5ca24a01646</t>
  </si>
  <si>
    <t>Г. Бокситогорск, ул. Садовая, д. 5а</t>
  </si>
  <si>
    <t>5f48a051-029c-4584-a1c2-1aa3fd92111d</t>
  </si>
  <si>
    <t>Г. Бокситогорск, ул. Советская, д. 17</t>
  </si>
  <si>
    <t>5bf27c26-525a-411f-aead-080c6593c89f</t>
  </si>
  <si>
    <t>Г. Бокситогорск, ул. Советская, д. 9</t>
  </si>
  <si>
    <t>a742a749-59ff-4814-9de4-53cc01c7a0c1</t>
  </si>
  <si>
    <t>Г. Бокситогорск, ул. Социалистическая, д. 1</t>
  </si>
  <si>
    <t>a449636b-8b65-40d0-8d5f-4e735c0f9d10</t>
  </si>
  <si>
    <t>Г. Бокситогорск, ул. Социалистическая, д. 12</t>
  </si>
  <si>
    <t>ba701bdd-107f-4195-8489-b17547fff18c</t>
  </si>
  <si>
    <t>Г. Бокситогорск, ул. Социалистическая, д. 18</t>
  </si>
  <si>
    <t>0284dbe4-23ac-4e55-9794-f9336ab46b8b</t>
  </si>
  <si>
    <t>Г. Бокситогорск, ул. Социалистическая, д. 20</t>
  </si>
  <si>
    <t>0a52634a-ae9b-4ed8-8d4f-e3777cbc4709</t>
  </si>
  <si>
    <t>Г. Бокситогорск, ул. Социалистическая, д. 24</t>
  </si>
  <si>
    <t>5c57cd78-b44e-4ede-a91a-bd33730750e7</t>
  </si>
  <si>
    <t>Г. Бокситогорск, ул. Социалистическая, д. 4</t>
  </si>
  <si>
    <t>741d51fc-13a1-403f-af8b-cdaeb719855a</t>
  </si>
  <si>
    <t>Г. Бокситогорск, ул. Социалистическая, д. 6</t>
  </si>
  <si>
    <t>84daa10e-af66-4e8f-bbc6-7d2fb779bc65</t>
  </si>
  <si>
    <t>Г. Бокситогорск, ул. Социалистическая, д. 7</t>
  </si>
  <si>
    <t>3e4d23ca-bd31-458c-8d09-4be8d36e8ddb</t>
  </si>
  <si>
    <t>Г. Бокситогорск, ул. Социалистическая, д. 8</t>
  </si>
  <si>
    <t>5238d526-6430-4df5-bf14-a32d555ccad5</t>
  </si>
  <si>
    <t>Г. Бокситогорск, ул. Спортивная, д. 10</t>
  </si>
  <si>
    <t>ac4df647-3313-47d7-be99-14aee8241c7a</t>
  </si>
  <si>
    <t>Г. Бокситогорск, ул. Спортивная, д. 12</t>
  </si>
  <si>
    <t>fc5be5c1-0c90-43a7-b66e-86d625d8707b</t>
  </si>
  <si>
    <t>Г. Бокситогорск, ул. Спортивная, д. 14</t>
  </si>
  <si>
    <t>e164bd86-a71b-4b3b-8ce4-a040c31b43db</t>
  </si>
  <si>
    <t>Г. Бокситогорск, ул. Спортивная, д. 4</t>
  </si>
  <si>
    <t>beccf626-f80e-48dc-bee9-eccb3e006de2</t>
  </si>
  <si>
    <t>Г. Бокситогорск, ул. Школьная, д. 10</t>
  </si>
  <si>
    <t>ea371a3b-8d40-44cc-a3fd-893658905bf4</t>
  </si>
  <si>
    <t>Г. Бокситогорск, ул. Школьная, д. 11/15</t>
  </si>
  <si>
    <t>cfe0d85b-bf12-48e9-89b2-45f90ad656f1</t>
  </si>
  <si>
    <t>Г. Бокситогорск, ул. Школьная, д. 23</t>
  </si>
  <si>
    <t>ccfff1db-0063-4b33-a9a3-081cc20a8c60</t>
  </si>
  <si>
    <t>Г. Бокситогорск, ул. Школьная, д. 24/8</t>
  </si>
  <si>
    <t>628ad0f7-d0c6-4dbe-acc7-e031e4681b5e</t>
  </si>
  <si>
    <t>Г. Бокситогорск, ул. Школьная, д. 5</t>
  </si>
  <si>
    <t>18c109d6-7775-4926-bd95-19186925cd85</t>
  </si>
  <si>
    <t>Г. Бокситогорск, ул. Школьная, д. 8/12</t>
  </si>
  <si>
    <t>8a8f4d8a-02a7-4c2e-9c7b-b3e25ea8a904</t>
  </si>
  <si>
    <t>Г. Бокситогорск, ул. Южная, д. 13</t>
  </si>
  <si>
    <t>16ba5b1f-950d-4f83-82a0-f8198c9bafe9</t>
  </si>
  <si>
    <t>Г. Бокситогорск, ул. Южная, д.15</t>
  </si>
  <si>
    <t>78160ca2-b8ea-4daa-ae18-542c0691d4aa</t>
  </si>
  <si>
    <t>Г. Бокситогорск, ул. Южная, д.17</t>
  </si>
  <si>
    <t>c59e6e69-7133-4b5c-a2bf-45500f3fa843</t>
  </si>
  <si>
    <t>Г. Бокситогорск, ул. Южная, д.19</t>
  </si>
  <si>
    <t>aaa15d8c-f0e3-40d8-966d-1a6726139348</t>
  </si>
  <si>
    <t>Г. Бокситогорск, ул. Южная, д.25</t>
  </si>
  <si>
    <t>ccfb0ff8-22ed-4c15-b62f-68bd5e280297</t>
  </si>
  <si>
    <t>Г. Бокситогорск, ш. Дымское, д. 3</t>
  </si>
  <si>
    <t>c479fc34-6074-4108-ba91-e2b977f102fd</t>
  </si>
  <si>
    <t>Г. Бокситогорск, ш. Дымское, д. 4</t>
  </si>
  <si>
    <t>99817b5a-fcbb-4c9a-a0b0-c4e894e7775f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</si>
</sst>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" fontId="3" fillId="0" borderId="2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14" fontId="2" fillId="0" borderId="1" xfId="0" applyNumberFormat="1" applyFont="1" applyBorder="1" applyAlignment="1">
      <alignment horizontal="center" vertical="top"/>
    </xf>
    <xf numFmtId="4" fontId="2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 5" xfId="1"/>
    <cellStyle name="Обычный 4" xfId="2"/>
    <cellStyle name="Обычный 6" xfId="3"/>
    <cellStyle name="Обычный 6 6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12"/>
  <sheetViews>
    <sheetView showGridLines="0" showRowColHeaders="0" tabSelected="1" zoomScale="75" zoomScaleNormal="100" zoomScaleSheetLayoutView="40" zoomScalePageLayoutView="70" workbookViewId="0">
      <selection activeCell="D116" sqref="D116"/>
    </sheetView>
  </sheetViews>
  <sheetFormatPr defaultRowHeight="30" customHeight="1"/>
  <cols>
    <col min="1" max="1" width="6.5703125" style="35" customWidth="1"/>
    <col min="2" max="2" width="10.5703125" style="35" customWidth="1"/>
    <col min="3" max="3" width="18.140625" style="33" customWidth="1"/>
    <col min="4" max="4" width="31.5703125" style="33" customWidth="1"/>
    <col min="5" max="5" width="32.140625" style="33" customWidth="1"/>
    <col min="6" max="6" width="25.42578125" style="34" customWidth="1"/>
    <col min="7" max="7" width="10.7109375" style="35" customWidth="1"/>
    <col min="8" max="8" width="15.42578125" style="34" customWidth="1"/>
    <col min="9" max="9" width="8.28515625" style="30" hidden="1" customWidth="1"/>
    <col min="10" max="10" width="18.85546875" style="38" customWidth="1"/>
    <col min="11" max="11" width="21.42578125" style="38" customWidth="1"/>
    <col min="12" max="12" width="0.42578125" style="31" hidden="1" customWidth="1"/>
    <col min="13" max="13" width="16.7109375" style="36" customWidth="1"/>
    <col min="14" max="14" width="17.5703125" style="36" customWidth="1"/>
    <col min="15" max="15" width="9" style="33" customWidth="1"/>
    <col min="16" max="16" width="13.140625" style="32" hidden="1" customWidth="1"/>
    <col min="17" max="17" width="33.5703125" style="17" hidden="1" customWidth="1"/>
    <col min="18" max="18" width="34.5703125" style="17" hidden="1" customWidth="1"/>
    <col min="19" max="19" width="12.42578125" style="35" bestFit="1" customWidth="1"/>
    <col min="20" max="20" width="14.5703125" style="37" customWidth="1"/>
    <col min="21" max="21" width="20.140625" style="37" customWidth="1"/>
    <col min="22" max="22" width="14" style="37" bestFit="1" customWidth="1"/>
    <col min="23" max="23" width="12.42578125" style="3" customWidth="1"/>
    <col min="24" max="16384" width="9.140625" style="3"/>
  </cols>
  <sheetData>
    <row r="1" spans="1:22" ht="21.4" customHeight="1">
      <c r="A1" s="50" t="s">
        <v>35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s="2" customFormat="1" ht="42" customHeight="1">
      <c r="A2" s="43" t="s">
        <v>30</v>
      </c>
      <c r="B2" s="43" t="s">
        <v>1</v>
      </c>
      <c r="C2" s="43" t="s">
        <v>2</v>
      </c>
      <c r="D2" s="43" t="s">
        <v>39</v>
      </c>
      <c r="E2" s="43" t="s">
        <v>24</v>
      </c>
      <c r="F2" s="43" t="s">
        <v>25</v>
      </c>
      <c r="G2" s="43" t="s">
        <v>3</v>
      </c>
      <c r="H2" s="43" t="s">
        <v>4</v>
      </c>
      <c r="I2" s="44" t="s">
        <v>26</v>
      </c>
      <c r="J2" s="45"/>
      <c r="K2" s="45"/>
      <c r="L2" s="45"/>
      <c r="M2" s="46"/>
      <c r="N2" s="47" t="s">
        <v>32</v>
      </c>
      <c r="O2" s="43" t="s">
        <v>29</v>
      </c>
      <c r="P2" s="9"/>
      <c r="Q2" s="10"/>
      <c r="R2" s="10"/>
      <c r="S2" s="42" t="s">
        <v>27</v>
      </c>
      <c r="T2" s="42" t="s">
        <v>0</v>
      </c>
      <c r="U2" s="52"/>
      <c r="V2" s="52"/>
    </row>
    <row r="3" spans="1:22" s="2" customFormat="1" ht="42" customHeight="1">
      <c r="A3" s="51"/>
      <c r="B3" s="49"/>
      <c r="C3" s="49"/>
      <c r="D3" s="49"/>
      <c r="E3" s="49"/>
      <c r="F3" s="49"/>
      <c r="G3" s="49"/>
      <c r="H3" s="49"/>
      <c r="I3" s="25" t="s">
        <v>5</v>
      </c>
      <c r="J3" s="24" t="s">
        <v>38</v>
      </c>
      <c r="K3" s="29" t="s">
        <v>37</v>
      </c>
      <c r="L3" s="26" t="s">
        <v>6</v>
      </c>
      <c r="M3" s="29" t="s">
        <v>31</v>
      </c>
      <c r="N3" s="48"/>
      <c r="O3" s="49"/>
      <c r="P3" s="9"/>
      <c r="Q3" s="10"/>
      <c r="R3" s="10"/>
      <c r="S3" s="43"/>
      <c r="T3" s="28" t="s">
        <v>33</v>
      </c>
      <c r="U3" s="28" t="s">
        <v>34</v>
      </c>
      <c r="V3" s="28" t="s">
        <v>36</v>
      </c>
    </row>
    <row r="4" spans="1:22" s="4" customFormat="1" ht="17.25" customHeight="1">
      <c r="A4" s="7">
        <v>1</v>
      </c>
      <c r="B4" s="7">
        <v>2</v>
      </c>
      <c r="C4" s="6">
        <v>3</v>
      </c>
      <c r="D4" s="6">
        <v>4</v>
      </c>
      <c r="E4" s="6">
        <v>5</v>
      </c>
      <c r="F4" s="6">
        <v>6</v>
      </c>
      <c r="G4" s="7">
        <v>7</v>
      </c>
      <c r="H4" s="6">
        <v>8</v>
      </c>
      <c r="I4" s="11">
        <v>9</v>
      </c>
      <c r="J4" s="11">
        <v>9</v>
      </c>
      <c r="K4" s="11">
        <v>10</v>
      </c>
      <c r="L4" s="12">
        <v>10</v>
      </c>
      <c r="M4" s="12">
        <v>11</v>
      </c>
      <c r="N4" s="12">
        <v>12</v>
      </c>
      <c r="O4" s="6">
        <v>13</v>
      </c>
      <c r="P4" s="39"/>
      <c r="Q4" s="7"/>
      <c r="R4" s="7"/>
      <c r="S4" s="7">
        <v>14</v>
      </c>
      <c r="T4" s="7">
        <v>15</v>
      </c>
      <c r="U4" s="7">
        <v>16</v>
      </c>
      <c r="V4" s="7">
        <v>17</v>
      </c>
    </row>
    <row r="5" spans="1:22" s="1" customFormat="1" ht="42" customHeight="1">
      <c r="A5" s="7">
        <v>1</v>
      </c>
      <c r="B5" s="7">
        <v>2024</v>
      </c>
      <c r="C5" s="5" t="s">
        <v>40</v>
      </c>
      <c r="D5" s="5" t="s">
        <v>41</v>
      </c>
      <c r="E5" s="5" t="s">
        <v>43</v>
      </c>
      <c r="F5" s="6" t="s">
        <v>44</v>
      </c>
      <c r="G5" s="7" t="s">
        <v>42</v>
      </c>
      <c r="H5" s="6" t="s">
        <v>9</v>
      </c>
      <c r="I5" s="13">
        <v>6181071</v>
      </c>
      <c r="J5" s="14">
        <f t="shared" ref="J5:K8" si="0">IF(O5&gt;0,O5,K5)</f>
        <v>6181071</v>
      </c>
      <c r="K5" s="14">
        <f t="shared" si="0"/>
        <v>6181071</v>
      </c>
      <c r="L5" s="15">
        <f t="shared" ref="L5:L47" si="1">I5</f>
        <v>6181071</v>
      </c>
      <c r="M5" s="15"/>
      <c r="N5" s="15">
        <f>J5*0.0214</f>
        <v>132274.91939999998</v>
      </c>
      <c r="O5" s="5"/>
      <c r="P5" s="17"/>
      <c r="Q5" s="17"/>
      <c r="R5" s="17"/>
      <c r="S5" s="40">
        <v>46021</v>
      </c>
      <c r="T5" s="18"/>
      <c r="U5" s="19"/>
      <c r="V5" s="18"/>
    </row>
    <row r="6" spans="1:22" s="1" customFormat="1" ht="45.75" customHeight="1">
      <c r="A6" s="7">
        <f t="shared" ref="A6:A69" si="2">A5+1</f>
        <v>2</v>
      </c>
      <c r="B6" s="7">
        <v>2024</v>
      </c>
      <c r="C6" s="5" t="s">
        <v>40</v>
      </c>
      <c r="D6" s="5" t="s">
        <v>41</v>
      </c>
      <c r="E6" s="5" t="s">
        <v>45</v>
      </c>
      <c r="F6" s="6" t="s">
        <v>46</v>
      </c>
      <c r="G6" s="7" t="s">
        <v>42</v>
      </c>
      <c r="H6" s="6" t="s">
        <v>9</v>
      </c>
      <c r="I6" s="13">
        <v>3863829</v>
      </c>
      <c r="J6" s="14">
        <f t="shared" si="0"/>
        <v>3863829</v>
      </c>
      <c r="K6" s="14">
        <f t="shared" si="0"/>
        <v>3863829</v>
      </c>
      <c r="L6" s="15">
        <f t="shared" si="1"/>
        <v>3863829</v>
      </c>
      <c r="M6" s="15"/>
      <c r="N6" s="15">
        <f>J6*0.0214</f>
        <v>82685.940600000002</v>
      </c>
      <c r="O6" s="5"/>
      <c r="P6" s="17"/>
      <c r="Q6" s="17"/>
      <c r="R6" s="17"/>
      <c r="S6" s="40">
        <v>46021</v>
      </c>
      <c r="T6" s="18"/>
      <c r="U6" s="19"/>
      <c r="V6" s="18"/>
    </row>
    <row r="7" spans="1:22" s="1" customFormat="1" ht="46.5" customHeight="1">
      <c r="A7" s="7">
        <f t="shared" si="2"/>
        <v>3</v>
      </c>
      <c r="B7" s="7">
        <v>2024</v>
      </c>
      <c r="C7" s="5" t="s">
        <v>40</v>
      </c>
      <c r="D7" s="5" t="s">
        <v>41</v>
      </c>
      <c r="E7" s="5" t="s">
        <v>47</v>
      </c>
      <c r="F7" s="6" t="s">
        <v>48</v>
      </c>
      <c r="G7" s="7" t="s">
        <v>42</v>
      </c>
      <c r="H7" s="6" t="s">
        <v>10</v>
      </c>
      <c r="I7" s="13">
        <v>1158240</v>
      </c>
      <c r="J7" s="14">
        <f t="shared" si="0"/>
        <v>1158240</v>
      </c>
      <c r="K7" s="14">
        <f t="shared" si="0"/>
        <v>1158240</v>
      </c>
      <c r="L7" s="15">
        <f t="shared" si="1"/>
        <v>1158240</v>
      </c>
      <c r="M7" s="15"/>
      <c r="N7" s="15"/>
      <c r="O7" s="5"/>
      <c r="P7" s="17"/>
      <c r="Q7" s="17"/>
      <c r="R7" s="17"/>
      <c r="S7" s="40">
        <v>46021</v>
      </c>
      <c r="T7" s="18"/>
      <c r="U7" s="19"/>
      <c r="V7" s="18"/>
    </row>
    <row r="8" spans="1:22" s="1" customFormat="1" ht="36.75" customHeight="1">
      <c r="A8" s="7">
        <f t="shared" si="2"/>
        <v>4</v>
      </c>
      <c r="B8" s="7">
        <v>2024</v>
      </c>
      <c r="C8" s="5" t="s">
        <v>40</v>
      </c>
      <c r="D8" s="5" t="s">
        <v>41</v>
      </c>
      <c r="E8" s="5" t="s">
        <v>49</v>
      </c>
      <c r="F8" s="6" t="s">
        <v>50</v>
      </c>
      <c r="G8" s="7" t="s">
        <v>42</v>
      </c>
      <c r="H8" s="6" t="s">
        <v>8</v>
      </c>
      <c r="I8" s="13">
        <v>437190</v>
      </c>
      <c r="J8" s="14">
        <f t="shared" si="0"/>
        <v>437190</v>
      </c>
      <c r="K8" s="14">
        <f t="shared" si="0"/>
        <v>437190</v>
      </c>
      <c r="L8" s="15">
        <f t="shared" si="1"/>
        <v>437190</v>
      </c>
      <c r="M8" s="15"/>
      <c r="N8" s="15"/>
      <c r="O8" s="5"/>
      <c r="P8" s="17"/>
      <c r="Q8" s="17"/>
      <c r="R8" s="17"/>
      <c r="S8" s="40">
        <v>46021</v>
      </c>
      <c r="T8" s="18"/>
      <c r="U8" s="19"/>
      <c r="V8" s="18"/>
    </row>
    <row r="9" spans="1:22" s="1" customFormat="1" ht="42" customHeight="1">
      <c r="A9" s="7">
        <f t="shared" si="2"/>
        <v>5</v>
      </c>
      <c r="B9" s="7">
        <v>2024</v>
      </c>
      <c r="C9" s="5" t="s">
        <v>40</v>
      </c>
      <c r="D9" s="5" t="s">
        <v>41</v>
      </c>
      <c r="E9" s="5" t="s">
        <v>51</v>
      </c>
      <c r="F9" s="6" t="s">
        <v>52</v>
      </c>
      <c r="G9" s="7" t="s">
        <v>42</v>
      </c>
      <c r="H9" s="6" t="s">
        <v>11</v>
      </c>
      <c r="I9" s="13">
        <v>46097079</v>
      </c>
      <c r="J9" s="14">
        <f>K9+M9</f>
        <v>32285982.640000001</v>
      </c>
      <c r="K9" s="14">
        <v>16142991.32</v>
      </c>
      <c r="L9" s="15">
        <f t="shared" si="1"/>
        <v>46097079</v>
      </c>
      <c r="M9" s="15">
        <v>16142991.32</v>
      </c>
      <c r="N9" s="15">
        <f>J9*0.0214</f>
        <v>690920.02849599998</v>
      </c>
      <c r="O9" s="5"/>
      <c r="P9" s="17"/>
      <c r="Q9" s="17"/>
      <c r="R9" s="17"/>
      <c r="S9" s="40">
        <v>46021</v>
      </c>
      <c r="T9" s="18"/>
      <c r="U9" s="19"/>
      <c r="V9" s="18"/>
    </row>
    <row r="10" spans="1:22" s="1" customFormat="1" ht="40.5" customHeight="1">
      <c r="A10" s="7">
        <f t="shared" si="2"/>
        <v>6</v>
      </c>
      <c r="B10" s="7">
        <v>2024</v>
      </c>
      <c r="C10" s="5" t="s">
        <v>40</v>
      </c>
      <c r="D10" s="5" t="s">
        <v>41</v>
      </c>
      <c r="E10" s="5" t="s">
        <v>53</v>
      </c>
      <c r="F10" s="6" t="s">
        <v>54</v>
      </c>
      <c r="G10" s="7" t="s">
        <v>42</v>
      </c>
      <c r="H10" s="6" t="s">
        <v>8</v>
      </c>
      <c r="I10" s="13">
        <v>527250</v>
      </c>
      <c r="J10" s="14">
        <f t="shared" ref="J10:J26" si="3">IF(P10&gt;0,P10,L10)</f>
        <v>527250</v>
      </c>
      <c r="K10" s="14">
        <f t="shared" ref="K10:K26" si="4">IF(P10&gt;0,P10,L10)</f>
        <v>527250</v>
      </c>
      <c r="L10" s="15">
        <f t="shared" si="1"/>
        <v>527250</v>
      </c>
      <c r="M10" s="15"/>
      <c r="N10" s="15"/>
      <c r="O10" s="5"/>
      <c r="P10" s="17"/>
      <c r="Q10" s="17"/>
      <c r="R10" s="17"/>
      <c r="S10" s="40">
        <v>46021</v>
      </c>
      <c r="T10" s="18"/>
      <c r="U10" s="19"/>
      <c r="V10" s="18"/>
    </row>
    <row r="11" spans="1:22" s="1" customFormat="1" ht="38.25" customHeight="1">
      <c r="A11" s="7">
        <f t="shared" si="2"/>
        <v>7</v>
      </c>
      <c r="B11" s="7">
        <v>2024</v>
      </c>
      <c r="C11" s="5" t="s">
        <v>40</v>
      </c>
      <c r="D11" s="5" t="s">
        <v>41</v>
      </c>
      <c r="E11" s="5" t="s">
        <v>55</v>
      </c>
      <c r="F11" s="6" t="s">
        <v>56</v>
      </c>
      <c r="G11" s="7" t="s">
        <v>42</v>
      </c>
      <c r="H11" s="6" t="s">
        <v>12</v>
      </c>
      <c r="I11" s="13">
        <v>492010.85827964294</v>
      </c>
      <c r="J11" s="14">
        <f t="shared" si="3"/>
        <v>492010.85827964294</v>
      </c>
      <c r="K11" s="14">
        <f t="shared" si="4"/>
        <v>492010.85827964294</v>
      </c>
      <c r="L11" s="15">
        <f t="shared" si="1"/>
        <v>492010.85827964294</v>
      </c>
      <c r="M11" s="15"/>
      <c r="N11" s="15">
        <f>J11*0.0214</f>
        <v>10529.032367184358</v>
      </c>
      <c r="O11" s="5"/>
      <c r="P11" s="17"/>
      <c r="Q11" s="17"/>
      <c r="R11" s="17"/>
      <c r="S11" s="40">
        <v>46021</v>
      </c>
      <c r="T11" s="18"/>
      <c r="U11" s="19"/>
      <c r="V11" s="18"/>
    </row>
    <row r="12" spans="1:22" s="1" customFormat="1" ht="39.75" customHeight="1">
      <c r="A12" s="7">
        <f t="shared" si="2"/>
        <v>8</v>
      </c>
      <c r="B12" s="7">
        <v>2024</v>
      </c>
      <c r="C12" s="5" t="s">
        <v>40</v>
      </c>
      <c r="D12" s="5" t="s">
        <v>41</v>
      </c>
      <c r="E12" s="5" t="s">
        <v>57</v>
      </c>
      <c r="F12" s="6" t="s">
        <v>58</v>
      </c>
      <c r="G12" s="7" t="s">
        <v>42</v>
      </c>
      <c r="H12" s="6" t="s">
        <v>8</v>
      </c>
      <c r="I12" s="13">
        <v>305520</v>
      </c>
      <c r="J12" s="14">
        <f t="shared" si="3"/>
        <v>305520</v>
      </c>
      <c r="K12" s="14">
        <f t="shared" si="4"/>
        <v>305520</v>
      </c>
      <c r="L12" s="15">
        <f t="shared" si="1"/>
        <v>305520</v>
      </c>
      <c r="M12" s="15"/>
      <c r="N12" s="15"/>
      <c r="O12" s="5"/>
      <c r="P12" s="17"/>
      <c r="Q12" s="17"/>
      <c r="R12" s="17"/>
      <c r="S12" s="40">
        <v>46021</v>
      </c>
      <c r="T12" s="18"/>
      <c r="U12" s="19"/>
      <c r="V12" s="18"/>
    </row>
    <row r="13" spans="1:22" s="1" customFormat="1" ht="41.25" customHeight="1">
      <c r="A13" s="7">
        <f t="shared" si="2"/>
        <v>9</v>
      </c>
      <c r="B13" s="7">
        <v>2024</v>
      </c>
      <c r="C13" s="5" t="s">
        <v>40</v>
      </c>
      <c r="D13" s="5" t="s">
        <v>41</v>
      </c>
      <c r="E13" s="5" t="s">
        <v>59</v>
      </c>
      <c r="F13" s="6" t="s">
        <v>60</v>
      </c>
      <c r="G13" s="7" t="s">
        <v>42</v>
      </c>
      <c r="H13" s="6" t="s">
        <v>14</v>
      </c>
      <c r="I13" s="13">
        <v>1155600</v>
      </c>
      <c r="J13" s="14">
        <f t="shared" si="3"/>
        <v>1155600</v>
      </c>
      <c r="K13" s="14">
        <f t="shared" si="4"/>
        <v>1155600</v>
      </c>
      <c r="L13" s="15">
        <f t="shared" si="1"/>
        <v>1155600</v>
      </c>
      <c r="M13" s="15"/>
      <c r="N13" s="15"/>
      <c r="O13" s="5"/>
      <c r="P13" s="17"/>
      <c r="Q13" s="17"/>
      <c r="R13" s="17"/>
      <c r="S13" s="40">
        <v>46021</v>
      </c>
      <c r="T13" s="18"/>
      <c r="U13" s="19"/>
      <c r="V13" s="18"/>
    </row>
    <row r="14" spans="1:22" s="1" customFormat="1" ht="37.5" customHeight="1">
      <c r="A14" s="7">
        <f t="shared" si="2"/>
        <v>10</v>
      </c>
      <c r="B14" s="7">
        <v>2024</v>
      </c>
      <c r="C14" s="5" t="s">
        <v>40</v>
      </c>
      <c r="D14" s="5" t="s">
        <v>41</v>
      </c>
      <c r="E14" s="5" t="s">
        <v>61</v>
      </c>
      <c r="F14" s="6" t="s">
        <v>62</v>
      </c>
      <c r="G14" s="7" t="s">
        <v>42</v>
      </c>
      <c r="H14" s="6" t="s">
        <v>16</v>
      </c>
      <c r="I14" s="13">
        <v>478826</v>
      </c>
      <c r="J14" s="14">
        <f t="shared" si="3"/>
        <v>478826</v>
      </c>
      <c r="K14" s="14">
        <f t="shared" si="4"/>
        <v>478826</v>
      </c>
      <c r="L14" s="15">
        <f t="shared" si="1"/>
        <v>478826</v>
      </c>
      <c r="M14" s="15"/>
      <c r="N14" s="15">
        <f>J14*0.0214</f>
        <v>10246.876399999999</v>
      </c>
      <c r="O14" s="5"/>
      <c r="P14" s="17"/>
      <c r="Q14" s="17"/>
      <c r="R14" s="17"/>
      <c r="S14" s="40">
        <v>46021</v>
      </c>
      <c r="T14" s="18"/>
      <c r="U14" s="19"/>
      <c r="V14" s="18"/>
    </row>
    <row r="15" spans="1:22" s="1" customFormat="1" ht="38.25" customHeight="1">
      <c r="A15" s="7">
        <f t="shared" si="2"/>
        <v>11</v>
      </c>
      <c r="B15" s="7">
        <v>2024</v>
      </c>
      <c r="C15" s="5" t="s">
        <v>40</v>
      </c>
      <c r="D15" s="5" t="s">
        <v>41</v>
      </c>
      <c r="E15" s="5" t="s">
        <v>63</v>
      </c>
      <c r="F15" s="6" t="s">
        <v>64</v>
      </c>
      <c r="G15" s="7" t="s">
        <v>42</v>
      </c>
      <c r="H15" s="6" t="s">
        <v>17</v>
      </c>
      <c r="I15" s="13">
        <v>829448.88504472782</v>
      </c>
      <c r="J15" s="14">
        <f t="shared" si="3"/>
        <v>829448.88504472782</v>
      </c>
      <c r="K15" s="14">
        <f t="shared" si="4"/>
        <v>829448.88504472782</v>
      </c>
      <c r="L15" s="15">
        <f t="shared" si="1"/>
        <v>829448.88504472782</v>
      </c>
      <c r="M15" s="15"/>
      <c r="N15" s="15">
        <f>J15*0.0214</f>
        <v>17750.206139957176</v>
      </c>
      <c r="O15" s="5"/>
      <c r="P15" s="17"/>
      <c r="Q15" s="17"/>
      <c r="R15" s="17"/>
      <c r="S15" s="40">
        <v>46021</v>
      </c>
      <c r="T15" s="18"/>
      <c r="U15" s="19"/>
      <c r="V15" s="18"/>
    </row>
    <row r="16" spans="1:22" s="1" customFormat="1" ht="42.75" customHeight="1">
      <c r="A16" s="7">
        <f t="shared" si="2"/>
        <v>12</v>
      </c>
      <c r="B16" s="7">
        <v>2024</v>
      </c>
      <c r="C16" s="5" t="s">
        <v>40</v>
      </c>
      <c r="D16" s="5" t="s">
        <v>41</v>
      </c>
      <c r="E16" s="5" t="s">
        <v>63</v>
      </c>
      <c r="F16" s="6" t="s">
        <v>64</v>
      </c>
      <c r="G16" s="7" t="s">
        <v>42</v>
      </c>
      <c r="H16" s="6" t="s">
        <v>18</v>
      </c>
      <c r="I16" s="13">
        <v>812747.98323295196</v>
      </c>
      <c r="J16" s="14">
        <f t="shared" si="3"/>
        <v>812747.98323295196</v>
      </c>
      <c r="K16" s="14">
        <f t="shared" si="4"/>
        <v>812747.98323295196</v>
      </c>
      <c r="L16" s="15">
        <f t="shared" si="1"/>
        <v>812747.98323295196</v>
      </c>
      <c r="M16" s="15"/>
      <c r="N16" s="15">
        <f>J16*0.0214</f>
        <v>17392.806841185171</v>
      </c>
      <c r="O16" s="5"/>
      <c r="P16" s="17"/>
      <c r="Q16" s="17"/>
      <c r="R16" s="17"/>
      <c r="S16" s="40">
        <v>46021</v>
      </c>
      <c r="T16" s="18"/>
      <c r="U16" s="19"/>
      <c r="V16" s="18"/>
    </row>
    <row r="17" spans="1:23" s="1" customFormat="1" ht="39.75" customHeight="1">
      <c r="A17" s="7">
        <f t="shared" si="2"/>
        <v>13</v>
      </c>
      <c r="B17" s="7">
        <v>2024</v>
      </c>
      <c r="C17" s="5" t="s">
        <v>40</v>
      </c>
      <c r="D17" s="5" t="s">
        <v>41</v>
      </c>
      <c r="E17" s="5" t="s">
        <v>63</v>
      </c>
      <c r="F17" s="6" t="s">
        <v>64</v>
      </c>
      <c r="G17" s="7" t="s">
        <v>42</v>
      </c>
      <c r="H17" s="6" t="s">
        <v>12</v>
      </c>
      <c r="I17" s="13">
        <v>1423245.8324129037</v>
      </c>
      <c r="J17" s="14">
        <f t="shared" si="3"/>
        <v>1423245.8324129037</v>
      </c>
      <c r="K17" s="14">
        <f t="shared" si="4"/>
        <v>1423245.8324129037</v>
      </c>
      <c r="L17" s="15">
        <f t="shared" si="1"/>
        <v>1423245.8324129037</v>
      </c>
      <c r="M17" s="15"/>
      <c r="N17" s="15">
        <f>J17*0.0214</f>
        <v>30457.460813636138</v>
      </c>
      <c r="O17" s="5"/>
      <c r="P17" s="17"/>
      <c r="Q17" s="17"/>
      <c r="R17" s="17"/>
      <c r="S17" s="40">
        <v>46021</v>
      </c>
      <c r="T17" s="18"/>
      <c r="U17" s="19"/>
      <c r="V17" s="18"/>
    </row>
    <row r="18" spans="1:23" s="1" customFormat="1" ht="39.75" customHeight="1">
      <c r="A18" s="7">
        <f t="shared" si="2"/>
        <v>14</v>
      </c>
      <c r="B18" s="7">
        <v>2024</v>
      </c>
      <c r="C18" s="5" t="s">
        <v>40</v>
      </c>
      <c r="D18" s="5" t="s">
        <v>41</v>
      </c>
      <c r="E18" s="5" t="s">
        <v>65</v>
      </c>
      <c r="F18" s="6" t="s">
        <v>66</v>
      </c>
      <c r="G18" s="7" t="s">
        <v>42</v>
      </c>
      <c r="H18" s="6" t="s">
        <v>13</v>
      </c>
      <c r="I18" s="13">
        <v>1411662</v>
      </c>
      <c r="J18" s="14">
        <f t="shared" si="3"/>
        <v>1411662</v>
      </c>
      <c r="K18" s="14">
        <f t="shared" si="4"/>
        <v>1411662</v>
      </c>
      <c r="L18" s="15">
        <f t="shared" si="1"/>
        <v>1411662</v>
      </c>
      <c r="M18" s="15"/>
      <c r="N18" s="15"/>
      <c r="O18" s="5"/>
      <c r="P18" s="17"/>
      <c r="Q18" s="17"/>
      <c r="R18" s="17"/>
      <c r="S18" s="40">
        <v>46021</v>
      </c>
      <c r="T18" s="18"/>
      <c r="U18" s="19"/>
      <c r="V18" s="18"/>
    </row>
    <row r="19" spans="1:23" s="1" customFormat="1" ht="39.75" customHeight="1">
      <c r="A19" s="7">
        <f t="shared" si="2"/>
        <v>15</v>
      </c>
      <c r="B19" s="7">
        <v>2024</v>
      </c>
      <c r="C19" s="5" t="s">
        <v>40</v>
      </c>
      <c r="D19" s="5" t="s">
        <v>41</v>
      </c>
      <c r="E19" s="5" t="s">
        <v>67</v>
      </c>
      <c r="F19" s="6" t="s">
        <v>68</v>
      </c>
      <c r="G19" s="7" t="s">
        <v>42</v>
      </c>
      <c r="H19" s="6" t="s">
        <v>19</v>
      </c>
      <c r="I19" s="13">
        <v>6076334.8798201438</v>
      </c>
      <c r="J19" s="14">
        <f t="shared" si="3"/>
        <v>6076334.8798201438</v>
      </c>
      <c r="K19" s="14">
        <f t="shared" si="4"/>
        <v>6076334.8798201438</v>
      </c>
      <c r="L19" s="15">
        <f t="shared" si="1"/>
        <v>6076334.8798201438</v>
      </c>
      <c r="M19" s="15"/>
      <c r="N19" s="15">
        <f>J19*0.0214</f>
        <v>130033.56642815107</v>
      </c>
      <c r="O19" s="5"/>
      <c r="P19" s="17"/>
      <c r="Q19" s="17"/>
      <c r="R19" s="17"/>
      <c r="S19" s="40">
        <v>46021</v>
      </c>
      <c r="T19" s="18"/>
      <c r="U19" s="19"/>
      <c r="V19" s="18"/>
    </row>
    <row r="20" spans="1:23" s="1" customFormat="1" ht="38.25" customHeight="1">
      <c r="A20" s="7">
        <f t="shared" si="2"/>
        <v>16</v>
      </c>
      <c r="B20" s="7">
        <v>2024</v>
      </c>
      <c r="C20" s="5" t="s">
        <v>40</v>
      </c>
      <c r="D20" s="5" t="s">
        <v>41</v>
      </c>
      <c r="E20" s="5" t="s">
        <v>69</v>
      </c>
      <c r="F20" s="6" t="s">
        <v>70</v>
      </c>
      <c r="G20" s="7" t="s">
        <v>42</v>
      </c>
      <c r="H20" s="6" t="s">
        <v>8</v>
      </c>
      <c r="I20" s="13">
        <v>940044</v>
      </c>
      <c r="J20" s="14">
        <f t="shared" si="3"/>
        <v>940044</v>
      </c>
      <c r="K20" s="14">
        <f t="shared" si="4"/>
        <v>940044</v>
      </c>
      <c r="L20" s="15">
        <f t="shared" si="1"/>
        <v>940044</v>
      </c>
      <c r="M20" s="15"/>
      <c r="N20" s="15"/>
      <c r="O20" s="5"/>
      <c r="P20" s="17"/>
      <c r="Q20" s="17"/>
      <c r="R20" s="17"/>
      <c r="S20" s="40">
        <v>46021</v>
      </c>
      <c r="T20" s="18"/>
      <c r="U20" s="19"/>
      <c r="V20" s="18"/>
    </row>
    <row r="21" spans="1:23" s="1" customFormat="1" ht="38.25" customHeight="1">
      <c r="A21" s="7">
        <f t="shared" si="2"/>
        <v>17</v>
      </c>
      <c r="B21" s="7">
        <v>2024</v>
      </c>
      <c r="C21" s="5" t="s">
        <v>40</v>
      </c>
      <c r="D21" s="5" t="s">
        <v>41</v>
      </c>
      <c r="E21" s="5" t="s">
        <v>69</v>
      </c>
      <c r="F21" s="6" t="s">
        <v>70</v>
      </c>
      <c r="G21" s="7" t="s">
        <v>42</v>
      </c>
      <c r="H21" s="18"/>
      <c r="I21" s="13"/>
      <c r="J21" s="18"/>
      <c r="K21" s="14"/>
      <c r="L21" s="15"/>
      <c r="M21" s="15"/>
      <c r="N21" s="15"/>
      <c r="O21" s="5"/>
      <c r="P21" s="17"/>
      <c r="Q21" s="17"/>
      <c r="R21" s="17"/>
      <c r="S21" s="40">
        <v>46021</v>
      </c>
      <c r="T21" s="6" t="s">
        <v>28</v>
      </c>
      <c r="U21" s="14">
        <v>513000</v>
      </c>
      <c r="V21" s="14">
        <f>U21*0.0214</f>
        <v>10978.199999999999</v>
      </c>
    </row>
    <row r="22" spans="1:23" s="1" customFormat="1" ht="39.75" customHeight="1">
      <c r="A22" s="7">
        <f t="shared" si="2"/>
        <v>18</v>
      </c>
      <c r="B22" s="7">
        <v>2024</v>
      </c>
      <c r="C22" s="5" t="s">
        <v>40</v>
      </c>
      <c r="D22" s="5" t="s">
        <v>41</v>
      </c>
      <c r="E22" s="5" t="s">
        <v>71</v>
      </c>
      <c r="F22" s="6" t="s">
        <v>72</v>
      </c>
      <c r="G22" s="7" t="s">
        <v>42</v>
      </c>
      <c r="H22" s="6" t="s">
        <v>13</v>
      </c>
      <c r="I22" s="13">
        <v>535920</v>
      </c>
      <c r="J22" s="14">
        <f t="shared" si="3"/>
        <v>535920</v>
      </c>
      <c r="K22" s="14">
        <f t="shared" si="4"/>
        <v>535920</v>
      </c>
      <c r="L22" s="15">
        <f t="shared" si="1"/>
        <v>535920</v>
      </c>
      <c r="M22" s="15"/>
      <c r="N22" s="15"/>
      <c r="O22" s="5"/>
      <c r="P22" s="17"/>
      <c r="Q22" s="17"/>
      <c r="R22" s="17"/>
      <c r="S22" s="40">
        <v>46021</v>
      </c>
      <c r="T22" s="18"/>
      <c r="U22" s="19"/>
      <c r="V22" s="18"/>
    </row>
    <row r="23" spans="1:23" s="1" customFormat="1" ht="37.5" customHeight="1">
      <c r="A23" s="7">
        <f t="shared" si="2"/>
        <v>19</v>
      </c>
      <c r="B23" s="7">
        <v>2025</v>
      </c>
      <c r="C23" s="5" t="s">
        <v>40</v>
      </c>
      <c r="D23" s="5" t="s">
        <v>41</v>
      </c>
      <c r="E23" s="20" t="s">
        <v>73</v>
      </c>
      <c r="F23" s="21" t="s">
        <v>74</v>
      </c>
      <c r="G23" s="8" t="s">
        <v>42</v>
      </c>
      <c r="H23" s="21" t="s">
        <v>15</v>
      </c>
      <c r="I23" s="13">
        <v>6157837.7308275998</v>
      </c>
      <c r="J23" s="13">
        <v>6795444.8799999999</v>
      </c>
      <c r="K23" s="13">
        <v>6795444.8799999999</v>
      </c>
      <c r="L23" s="15">
        <f t="shared" si="1"/>
        <v>6157837.7308275998</v>
      </c>
      <c r="M23" s="15"/>
      <c r="N23" s="15">
        <f>J23*0.0214</f>
        <v>145422.52043199999</v>
      </c>
      <c r="O23" s="5"/>
      <c r="P23" s="16">
        <f>L23/2.5</f>
        <v>2463135.0923310397</v>
      </c>
      <c r="Q23" s="17"/>
      <c r="R23" s="17"/>
      <c r="S23" s="40">
        <v>46021</v>
      </c>
      <c r="T23" s="27"/>
      <c r="U23" s="19"/>
      <c r="V23" s="18"/>
      <c r="W23" s="41"/>
    </row>
    <row r="24" spans="1:23" s="1" customFormat="1" ht="40.5" customHeight="1">
      <c r="A24" s="7">
        <f t="shared" si="2"/>
        <v>20</v>
      </c>
      <c r="B24" s="7">
        <v>2024</v>
      </c>
      <c r="C24" s="5" t="s">
        <v>40</v>
      </c>
      <c r="D24" s="5" t="s">
        <v>41</v>
      </c>
      <c r="E24" s="5" t="s">
        <v>73</v>
      </c>
      <c r="F24" s="6" t="s">
        <v>74</v>
      </c>
      <c r="G24" s="7" t="s">
        <v>42</v>
      </c>
      <c r="H24" s="6" t="s">
        <v>16</v>
      </c>
      <c r="I24" s="13">
        <v>375039.7308276</v>
      </c>
      <c r="J24" s="14">
        <f t="shared" si="3"/>
        <v>375039.7308276</v>
      </c>
      <c r="K24" s="14">
        <f t="shared" si="4"/>
        <v>375039.7308276</v>
      </c>
      <c r="L24" s="15">
        <f t="shared" si="1"/>
        <v>375039.7308276</v>
      </c>
      <c r="M24" s="15"/>
      <c r="N24" s="15">
        <f>J24*0.0214</f>
        <v>8025.8502397106395</v>
      </c>
      <c r="O24" s="5"/>
      <c r="P24" s="17"/>
      <c r="Q24" s="17"/>
      <c r="R24" s="17"/>
      <c r="S24" s="40">
        <v>46021</v>
      </c>
      <c r="T24" s="18"/>
      <c r="U24" s="19"/>
      <c r="V24" s="18"/>
    </row>
    <row r="25" spans="1:23" s="1" customFormat="1" ht="39.75" customHeight="1">
      <c r="A25" s="7">
        <f t="shared" si="2"/>
        <v>21</v>
      </c>
      <c r="B25" s="7">
        <v>2024</v>
      </c>
      <c r="C25" s="5" t="s">
        <v>40</v>
      </c>
      <c r="D25" s="5" t="s">
        <v>41</v>
      </c>
      <c r="E25" s="5" t="s">
        <v>75</v>
      </c>
      <c r="F25" s="6" t="s">
        <v>76</v>
      </c>
      <c r="G25" s="7" t="s">
        <v>42</v>
      </c>
      <c r="H25" s="6" t="s">
        <v>13</v>
      </c>
      <c r="I25" s="13">
        <v>667812</v>
      </c>
      <c r="J25" s="14">
        <f t="shared" si="3"/>
        <v>667812</v>
      </c>
      <c r="K25" s="14">
        <f t="shared" si="4"/>
        <v>667812</v>
      </c>
      <c r="L25" s="15">
        <f t="shared" si="1"/>
        <v>667812</v>
      </c>
      <c r="M25" s="15"/>
      <c r="N25" s="15"/>
      <c r="O25" s="5"/>
      <c r="P25" s="17"/>
      <c r="Q25" s="17"/>
      <c r="R25" s="17"/>
      <c r="S25" s="40">
        <v>46021</v>
      </c>
      <c r="T25" s="18"/>
      <c r="U25" s="19"/>
      <c r="V25" s="18"/>
    </row>
    <row r="26" spans="1:23" s="1" customFormat="1" ht="38.25" customHeight="1">
      <c r="A26" s="7">
        <f t="shared" si="2"/>
        <v>22</v>
      </c>
      <c r="B26" s="7">
        <v>2024</v>
      </c>
      <c r="C26" s="5" t="s">
        <v>40</v>
      </c>
      <c r="D26" s="5" t="s">
        <v>41</v>
      </c>
      <c r="E26" s="5" t="s">
        <v>77</v>
      </c>
      <c r="F26" s="6" t="s">
        <v>78</v>
      </c>
      <c r="G26" s="7" t="s">
        <v>42</v>
      </c>
      <c r="H26" s="6" t="s">
        <v>8</v>
      </c>
      <c r="I26" s="13">
        <v>702240</v>
      </c>
      <c r="J26" s="14">
        <f t="shared" si="3"/>
        <v>702240</v>
      </c>
      <c r="K26" s="14">
        <f t="shared" si="4"/>
        <v>702240</v>
      </c>
      <c r="L26" s="15">
        <f t="shared" si="1"/>
        <v>702240</v>
      </c>
      <c r="M26" s="15"/>
      <c r="N26" s="15"/>
      <c r="O26" s="5"/>
      <c r="P26" s="17"/>
      <c r="Q26" s="17"/>
      <c r="R26" s="17"/>
      <c r="S26" s="40">
        <v>46021</v>
      </c>
      <c r="T26" s="18"/>
      <c r="U26" s="19"/>
      <c r="V26" s="18"/>
    </row>
    <row r="27" spans="1:23" s="1" customFormat="1" ht="40.5" customHeight="1">
      <c r="A27" s="7">
        <f t="shared" si="2"/>
        <v>23</v>
      </c>
      <c r="B27" s="7">
        <v>2024</v>
      </c>
      <c r="C27" s="5" t="s">
        <v>40</v>
      </c>
      <c r="D27" s="5" t="s">
        <v>41</v>
      </c>
      <c r="E27" s="5" t="s">
        <v>79</v>
      </c>
      <c r="F27" s="6" t="s">
        <v>80</v>
      </c>
      <c r="G27" s="7" t="s">
        <v>42</v>
      </c>
      <c r="H27" s="6" t="s">
        <v>8</v>
      </c>
      <c r="I27" s="13">
        <v>2705600</v>
      </c>
      <c r="J27" s="14">
        <f>K27</f>
        <v>410928.05</v>
      </c>
      <c r="K27" s="14">
        <v>410928.05</v>
      </c>
      <c r="L27" s="15">
        <f t="shared" si="1"/>
        <v>2705600</v>
      </c>
      <c r="M27" s="15"/>
      <c r="N27" s="15"/>
      <c r="O27" s="5"/>
      <c r="P27" s="17"/>
      <c r="Q27" s="17"/>
      <c r="R27" s="17"/>
      <c r="S27" s="40">
        <v>46021</v>
      </c>
      <c r="T27" s="18"/>
      <c r="U27" s="19"/>
      <c r="V27" s="18"/>
    </row>
    <row r="28" spans="1:23" s="1" customFormat="1" ht="38.25" customHeight="1">
      <c r="A28" s="7">
        <f t="shared" si="2"/>
        <v>24</v>
      </c>
      <c r="B28" s="7">
        <v>2024</v>
      </c>
      <c r="C28" s="5" t="s">
        <v>40</v>
      </c>
      <c r="D28" s="5" t="s">
        <v>41</v>
      </c>
      <c r="E28" s="5" t="s">
        <v>81</v>
      </c>
      <c r="F28" s="6" t="s">
        <v>82</v>
      </c>
      <c r="G28" s="7" t="s">
        <v>42</v>
      </c>
      <c r="H28" s="6" t="s">
        <v>17</v>
      </c>
      <c r="I28" s="13">
        <v>812011.17874125589</v>
      </c>
      <c r="J28" s="14">
        <f t="shared" ref="J28:J47" si="5">IF(P28&gt;0,P28,L28)</f>
        <v>812011.17874125589</v>
      </c>
      <c r="K28" s="14">
        <f t="shared" ref="K28:K47" si="6">IF(P28&gt;0,P28,L28)</f>
        <v>812011.17874125589</v>
      </c>
      <c r="L28" s="15">
        <f t="shared" si="1"/>
        <v>812011.17874125589</v>
      </c>
      <c r="M28" s="15"/>
      <c r="N28" s="15">
        <f>J28*0.0214</f>
        <v>17377.039225062876</v>
      </c>
      <c r="O28" s="5"/>
      <c r="P28" s="17"/>
      <c r="Q28" s="17"/>
      <c r="R28" s="17"/>
      <c r="S28" s="40">
        <v>46021</v>
      </c>
      <c r="T28" s="18"/>
      <c r="U28" s="19"/>
      <c r="V28" s="18"/>
    </row>
    <row r="29" spans="1:23" s="1" customFormat="1" ht="39.75" customHeight="1">
      <c r="A29" s="7">
        <f t="shared" si="2"/>
        <v>25</v>
      </c>
      <c r="B29" s="7">
        <v>2024</v>
      </c>
      <c r="C29" s="5" t="s">
        <v>40</v>
      </c>
      <c r="D29" s="5" t="s">
        <v>41</v>
      </c>
      <c r="E29" s="5" t="s">
        <v>81</v>
      </c>
      <c r="F29" s="6" t="s">
        <v>82</v>
      </c>
      <c r="G29" s="7" t="s">
        <v>42</v>
      </c>
      <c r="H29" s="6" t="s">
        <v>18</v>
      </c>
      <c r="I29" s="13">
        <v>621188.26160342386</v>
      </c>
      <c r="J29" s="14">
        <f t="shared" si="5"/>
        <v>621188.26160342386</v>
      </c>
      <c r="K29" s="14">
        <f t="shared" si="6"/>
        <v>621188.26160342386</v>
      </c>
      <c r="L29" s="15">
        <f t="shared" si="1"/>
        <v>621188.26160342386</v>
      </c>
      <c r="M29" s="15"/>
      <c r="N29" s="15">
        <f>J29*0.0214</f>
        <v>13293.428798313271</v>
      </c>
      <c r="O29" s="5"/>
      <c r="P29" s="17"/>
      <c r="Q29" s="17"/>
      <c r="R29" s="17"/>
      <c r="S29" s="40">
        <v>46021</v>
      </c>
      <c r="T29" s="18"/>
      <c r="U29" s="19"/>
      <c r="V29" s="18"/>
    </row>
    <row r="30" spans="1:23" s="1" customFormat="1" ht="40.5" customHeight="1">
      <c r="A30" s="7">
        <f t="shared" si="2"/>
        <v>26</v>
      </c>
      <c r="B30" s="7">
        <v>2024</v>
      </c>
      <c r="C30" s="5" t="s">
        <v>40</v>
      </c>
      <c r="D30" s="5" t="s">
        <v>41</v>
      </c>
      <c r="E30" s="5" t="s">
        <v>81</v>
      </c>
      <c r="F30" s="6" t="s">
        <v>82</v>
      </c>
      <c r="G30" s="7" t="s">
        <v>42</v>
      </c>
      <c r="H30" s="6" t="s">
        <v>12</v>
      </c>
      <c r="I30" s="13">
        <v>1085033.6783015758</v>
      </c>
      <c r="J30" s="14">
        <f t="shared" si="5"/>
        <v>1085033.6783015758</v>
      </c>
      <c r="K30" s="14">
        <f t="shared" si="6"/>
        <v>1085033.6783015758</v>
      </c>
      <c r="L30" s="15">
        <f t="shared" si="1"/>
        <v>1085033.6783015758</v>
      </c>
      <c r="M30" s="15"/>
      <c r="N30" s="15">
        <f>J30*0.0214</f>
        <v>23219.720715653722</v>
      </c>
      <c r="O30" s="5"/>
      <c r="P30" s="17"/>
      <c r="Q30" s="17"/>
      <c r="R30" s="17"/>
      <c r="S30" s="40">
        <v>46021</v>
      </c>
      <c r="T30" s="18"/>
      <c r="U30" s="19"/>
      <c r="V30" s="18"/>
    </row>
    <row r="31" spans="1:23" s="1" customFormat="1" ht="38.25" customHeight="1">
      <c r="A31" s="7">
        <f t="shared" si="2"/>
        <v>27</v>
      </c>
      <c r="B31" s="7">
        <v>2024</v>
      </c>
      <c r="C31" s="5" t="s">
        <v>40</v>
      </c>
      <c r="D31" s="5" t="s">
        <v>41</v>
      </c>
      <c r="E31" s="5" t="s">
        <v>83</v>
      </c>
      <c r="F31" s="6" t="s">
        <v>84</v>
      </c>
      <c r="G31" s="7" t="s">
        <v>42</v>
      </c>
      <c r="H31" s="6" t="s">
        <v>20</v>
      </c>
      <c r="I31" s="13">
        <v>649309</v>
      </c>
      <c r="J31" s="14">
        <f t="shared" si="5"/>
        <v>649309</v>
      </c>
      <c r="K31" s="14">
        <f t="shared" si="6"/>
        <v>649309</v>
      </c>
      <c r="L31" s="15">
        <f t="shared" si="1"/>
        <v>649309</v>
      </c>
      <c r="M31" s="15"/>
      <c r="N31" s="15"/>
      <c r="O31" s="5"/>
      <c r="P31" s="17"/>
      <c r="Q31" s="17"/>
      <c r="R31" s="17"/>
      <c r="S31" s="40">
        <v>46021</v>
      </c>
      <c r="T31" s="18"/>
      <c r="U31" s="19"/>
      <c r="V31" s="18"/>
    </row>
    <row r="32" spans="1:23" s="1" customFormat="1" ht="37.5" customHeight="1">
      <c r="A32" s="7">
        <f t="shared" si="2"/>
        <v>28</v>
      </c>
      <c r="B32" s="7">
        <v>2024</v>
      </c>
      <c r="C32" s="5" t="s">
        <v>40</v>
      </c>
      <c r="D32" s="5" t="s">
        <v>41</v>
      </c>
      <c r="E32" s="5" t="s">
        <v>83</v>
      </c>
      <c r="F32" s="6" t="s">
        <v>84</v>
      </c>
      <c r="G32" s="7" t="s">
        <v>42</v>
      </c>
      <c r="H32" s="6" t="s">
        <v>21</v>
      </c>
      <c r="I32" s="13">
        <v>641486</v>
      </c>
      <c r="J32" s="14">
        <f t="shared" si="5"/>
        <v>641486</v>
      </c>
      <c r="K32" s="14">
        <f t="shared" si="6"/>
        <v>641486</v>
      </c>
      <c r="L32" s="15">
        <f t="shared" si="1"/>
        <v>641486</v>
      </c>
      <c r="M32" s="15"/>
      <c r="N32" s="15"/>
      <c r="O32" s="5"/>
      <c r="P32" s="17"/>
      <c r="Q32" s="17"/>
      <c r="R32" s="17"/>
      <c r="S32" s="40">
        <v>46021</v>
      </c>
      <c r="T32" s="18"/>
      <c r="U32" s="19"/>
      <c r="V32" s="18"/>
    </row>
    <row r="33" spans="1:23" s="1" customFormat="1" ht="38.25" customHeight="1">
      <c r="A33" s="7">
        <f t="shared" si="2"/>
        <v>29</v>
      </c>
      <c r="B33" s="7">
        <v>2024</v>
      </c>
      <c r="C33" s="5" t="s">
        <v>40</v>
      </c>
      <c r="D33" s="5" t="s">
        <v>41</v>
      </c>
      <c r="E33" s="5" t="s">
        <v>85</v>
      </c>
      <c r="F33" s="6" t="s">
        <v>86</v>
      </c>
      <c r="G33" s="7" t="s">
        <v>42</v>
      </c>
      <c r="H33" s="6" t="s">
        <v>17</v>
      </c>
      <c r="I33" s="13">
        <v>2018757.2539259999</v>
      </c>
      <c r="J33" s="14">
        <f t="shared" si="5"/>
        <v>2018757.2539259999</v>
      </c>
      <c r="K33" s="14">
        <f t="shared" si="6"/>
        <v>2018757.2539259999</v>
      </c>
      <c r="L33" s="15">
        <f t="shared" si="1"/>
        <v>2018757.2539259999</v>
      </c>
      <c r="M33" s="15"/>
      <c r="N33" s="15">
        <f t="shared" ref="N33:N44" si="7">J33*0.0214</f>
        <v>43201.405234016398</v>
      </c>
      <c r="O33" s="5"/>
      <c r="P33" s="17"/>
      <c r="Q33" s="17"/>
      <c r="R33" s="17"/>
      <c r="S33" s="40">
        <v>46021</v>
      </c>
      <c r="T33" s="18"/>
      <c r="U33" s="19"/>
      <c r="V33" s="18"/>
    </row>
    <row r="34" spans="1:23" s="1" customFormat="1" ht="39" customHeight="1">
      <c r="A34" s="7">
        <f t="shared" si="2"/>
        <v>30</v>
      </c>
      <c r="B34" s="7">
        <v>2024</v>
      </c>
      <c r="C34" s="5" t="s">
        <v>40</v>
      </c>
      <c r="D34" s="5" t="s">
        <v>41</v>
      </c>
      <c r="E34" s="5" t="s">
        <v>85</v>
      </c>
      <c r="F34" s="6" t="s">
        <v>86</v>
      </c>
      <c r="G34" s="7" t="s">
        <v>42</v>
      </c>
      <c r="H34" s="6" t="s">
        <v>18</v>
      </c>
      <c r="I34" s="13">
        <v>2678217.9127751994</v>
      </c>
      <c r="J34" s="14">
        <f t="shared" si="5"/>
        <v>2678217.9127751994</v>
      </c>
      <c r="K34" s="14">
        <f t="shared" si="6"/>
        <v>2678217.9127751994</v>
      </c>
      <c r="L34" s="15">
        <f t="shared" si="1"/>
        <v>2678217.9127751994</v>
      </c>
      <c r="M34" s="15"/>
      <c r="N34" s="15">
        <f t="shared" si="7"/>
        <v>57313.863333389265</v>
      </c>
      <c r="O34" s="5"/>
      <c r="P34" s="17"/>
      <c r="Q34" s="17"/>
      <c r="R34" s="17"/>
      <c r="S34" s="40">
        <v>46021</v>
      </c>
      <c r="T34" s="18"/>
      <c r="U34" s="19"/>
      <c r="V34" s="18"/>
    </row>
    <row r="35" spans="1:23" s="1" customFormat="1" ht="41.25" customHeight="1">
      <c r="A35" s="7">
        <f t="shared" si="2"/>
        <v>31</v>
      </c>
      <c r="B35" s="7">
        <v>2024</v>
      </c>
      <c r="C35" s="5" t="s">
        <v>40</v>
      </c>
      <c r="D35" s="5" t="s">
        <v>41</v>
      </c>
      <c r="E35" s="5" t="s">
        <v>87</v>
      </c>
      <c r="F35" s="6" t="s">
        <v>88</v>
      </c>
      <c r="G35" s="7" t="s">
        <v>42</v>
      </c>
      <c r="H35" s="6" t="s">
        <v>17</v>
      </c>
      <c r="I35" s="13">
        <v>422180.87698915193</v>
      </c>
      <c r="J35" s="14">
        <f t="shared" si="5"/>
        <v>422180.87698915193</v>
      </c>
      <c r="K35" s="14">
        <f t="shared" si="6"/>
        <v>422180.87698915193</v>
      </c>
      <c r="L35" s="15">
        <f t="shared" si="1"/>
        <v>422180.87698915193</v>
      </c>
      <c r="M35" s="15"/>
      <c r="N35" s="15">
        <f t="shared" si="7"/>
        <v>9034.6707675678517</v>
      </c>
      <c r="O35" s="5"/>
      <c r="P35" s="17"/>
      <c r="Q35" s="17"/>
      <c r="R35" s="17"/>
      <c r="S35" s="40">
        <v>46021</v>
      </c>
      <c r="T35" s="18"/>
      <c r="U35" s="19"/>
      <c r="V35" s="18"/>
    </row>
    <row r="36" spans="1:23" s="1" customFormat="1" ht="40.5" customHeight="1">
      <c r="A36" s="7">
        <f t="shared" si="2"/>
        <v>32</v>
      </c>
      <c r="B36" s="7">
        <v>2024</v>
      </c>
      <c r="C36" s="5" t="s">
        <v>40</v>
      </c>
      <c r="D36" s="5" t="s">
        <v>41</v>
      </c>
      <c r="E36" s="5" t="s">
        <v>87</v>
      </c>
      <c r="F36" s="6" t="s">
        <v>88</v>
      </c>
      <c r="G36" s="7" t="s">
        <v>42</v>
      </c>
      <c r="H36" s="6" t="s">
        <v>18</v>
      </c>
      <c r="I36" s="13">
        <v>2792578.087807056</v>
      </c>
      <c r="J36" s="14">
        <f t="shared" si="5"/>
        <v>2792578.087807056</v>
      </c>
      <c r="K36" s="14">
        <f t="shared" si="6"/>
        <v>2792578.087807056</v>
      </c>
      <c r="L36" s="15">
        <f t="shared" si="1"/>
        <v>2792578.087807056</v>
      </c>
      <c r="M36" s="15"/>
      <c r="N36" s="15">
        <f t="shared" si="7"/>
        <v>59761.171079070999</v>
      </c>
      <c r="O36" s="5"/>
      <c r="P36" s="17"/>
      <c r="Q36" s="17"/>
      <c r="R36" s="17"/>
      <c r="S36" s="40">
        <v>46021</v>
      </c>
      <c r="T36" s="18"/>
      <c r="U36" s="19"/>
      <c r="V36" s="18"/>
    </row>
    <row r="37" spans="1:23" s="1" customFormat="1" ht="38.25" customHeight="1">
      <c r="A37" s="7">
        <f t="shared" si="2"/>
        <v>33</v>
      </c>
      <c r="B37" s="7">
        <v>2024</v>
      </c>
      <c r="C37" s="5" t="s">
        <v>40</v>
      </c>
      <c r="D37" s="5" t="s">
        <v>41</v>
      </c>
      <c r="E37" s="5" t="s">
        <v>87</v>
      </c>
      <c r="F37" s="6" t="s">
        <v>88</v>
      </c>
      <c r="G37" s="7" t="s">
        <v>42</v>
      </c>
      <c r="H37" s="6" t="s">
        <v>12</v>
      </c>
      <c r="I37" s="13">
        <v>875407.40257895982</v>
      </c>
      <c r="J37" s="14">
        <f t="shared" si="5"/>
        <v>875407.40257895982</v>
      </c>
      <c r="K37" s="14">
        <f t="shared" si="6"/>
        <v>875407.40257895982</v>
      </c>
      <c r="L37" s="15">
        <f t="shared" si="1"/>
        <v>875407.40257895982</v>
      </c>
      <c r="M37" s="15"/>
      <c r="N37" s="15">
        <f t="shared" si="7"/>
        <v>18733.718415189738</v>
      </c>
      <c r="O37" s="5"/>
      <c r="P37" s="17"/>
      <c r="Q37" s="17"/>
      <c r="R37" s="17"/>
      <c r="S37" s="40">
        <v>46021</v>
      </c>
      <c r="T37" s="18"/>
      <c r="U37" s="19"/>
      <c r="V37" s="18"/>
    </row>
    <row r="38" spans="1:23" s="1" customFormat="1" ht="36" customHeight="1">
      <c r="A38" s="7">
        <f t="shared" si="2"/>
        <v>34</v>
      </c>
      <c r="B38" s="7">
        <v>2024</v>
      </c>
      <c r="C38" s="5" t="s">
        <v>40</v>
      </c>
      <c r="D38" s="5" t="s">
        <v>41</v>
      </c>
      <c r="E38" s="5" t="s">
        <v>89</v>
      </c>
      <c r="F38" s="6" t="s">
        <v>90</v>
      </c>
      <c r="G38" s="7" t="s">
        <v>42</v>
      </c>
      <c r="H38" s="6" t="s">
        <v>19</v>
      </c>
      <c r="I38" s="13">
        <v>22167854.800000001</v>
      </c>
      <c r="J38" s="14">
        <f t="shared" si="5"/>
        <v>22167854.800000001</v>
      </c>
      <c r="K38" s="14">
        <f t="shared" si="6"/>
        <v>22167854.800000001</v>
      </c>
      <c r="L38" s="15">
        <f t="shared" si="1"/>
        <v>22167854.800000001</v>
      </c>
      <c r="M38" s="15"/>
      <c r="N38" s="15">
        <f t="shared" si="7"/>
        <v>474392.09272000002</v>
      </c>
      <c r="O38" s="5"/>
      <c r="P38" s="17"/>
      <c r="Q38" s="17"/>
      <c r="R38" s="17"/>
      <c r="S38" s="40">
        <v>46021</v>
      </c>
      <c r="T38" s="18"/>
      <c r="U38" s="19"/>
      <c r="V38" s="18"/>
    </row>
    <row r="39" spans="1:23" s="1" customFormat="1" ht="36" customHeight="1">
      <c r="A39" s="7">
        <f t="shared" si="2"/>
        <v>35</v>
      </c>
      <c r="B39" s="7">
        <v>2024</v>
      </c>
      <c r="C39" s="5" t="s">
        <v>40</v>
      </c>
      <c r="D39" s="5" t="s">
        <v>41</v>
      </c>
      <c r="E39" s="5" t="s">
        <v>89</v>
      </c>
      <c r="F39" s="6" t="s">
        <v>90</v>
      </c>
      <c r="G39" s="7" t="s">
        <v>42</v>
      </c>
      <c r="H39" s="6" t="s">
        <v>23</v>
      </c>
      <c r="I39" s="13">
        <v>11065024.280000001</v>
      </c>
      <c r="J39" s="14">
        <f t="shared" si="5"/>
        <v>11065024.280000001</v>
      </c>
      <c r="K39" s="14">
        <f t="shared" si="6"/>
        <v>11065024.280000001</v>
      </c>
      <c r="L39" s="15">
        <f t="shared" si="1"/>
        <v>11065024.280000001</v>
      </c>
      <c r="M39" s="15"/>
      <c r="N39" s="15">
        <f t="shared" si="7"/>
        <v>236791.51959200003</v>
      </c>
      <c r="O39" s="5"/>
      <c r="P39" s="17"/>
      <c r="Q39" s="17"/>
      <c r="R39" s="17"/>
      <c r="S39" s="40">
        <v>46021</v>
      </c>
      <c r="T39" s="18"/>
      <c r="U39" s="19"/>
      <c r="V39" s="18"/>
    </row>
    <row r="40" spans="1:23" s="1" customFormat="1" ht="39.75" customHeight="1">
      <c r="A40" s="7">
        <f t="shared" si="2"/>
        <v>36</v>
      </c>
      <c r="B40" s="7">
        <v>2024</v>
      </c>
      <c r="C40" s="5" t="s">
        <v>40</v>
      </c>
      <c r="D40" s="5" t="s">
        <v>41</v>
      </c>
      <c r="E40" s="5" t="s">
        <v>91</v>
      </c>
      <c r="F40" s="6" t="s">
        <v>92</v>
      </c>
      <c r="G40" s="7" t="s">
        <v>42</v>
      </c>
      <c r="H40" s="6" t="s">
        <v>19</v>
      </c>
      <c r="I40" s="13">
        <v>39912058.200000003</v>
      </c>
      <c r="J40" s="14">
        <f t="shared" si="5"/>
        <v>39912058.200000003</v>
      </c>
      <c r="K40" s="14">
        <f t="shared" si="6"/>
        <v>39912058.200000003</v>
      </c>
      <c r="L40" s="15">
        <f t="shared" si="1"/>
        <v>39912058.200000003</v>
      </c>
      <c r="M40" s="15"/>
      <c r="N40" s="15">
        <f t="shared" si="7"/>
        <v>854118.04547999997</v>
      </c>
      <c r="O40" s="5"/>
      <c r="P40" s="17"/>
      <c r="Q40" s="17"/>
      <c r="R40" s="17"/>
      <c r="S40" s="40">
        <v>46021</v>
      </c>
      <c r="T40" s="18"/>
      <c r="U40" s="19"/>
      <c r="V40" s="18"/>
    </row>
    <row r="41" spans="1:23" s="1" customFormat="1" ht="36" customHeight="1">
      <c r="A41" s="7">
        <f t="shared" si="2"/>
        <v>37</v>
      </c>
      <c r="B41" s="7">
        <v>2024</v>
      </c>
      <c r="C41" s="5" t="s">
        <v>40</v>
      </c>
      <c r="D41" s="5" t="s">
        <v>41</v>
      </c>
      <c r="E41" s="5" t="s">
        <v>91</v>
      </c>
      <c r="F41" s="6" t="s">
        <v>92</v>
      </c>
      <c r="G41" s="7" t="s">
        <v>42</v>
      </c>
      <c r="H41" s="6" t="s">
        <v>23</v>
      </c>
      <c r="I41" s="13">
        <v>12515684.619999999</v>
      </c>
      <c r="J41" s="14">
        <f t="shared" si="5"/>
        <v>12515684.619999999</v>
      </c>
      <c r="K41" s="14">
        <f t="shared" si="6"/>
        <v>12515684.619999999</v>
      </c>
      <c r="L41" s="15">
        <f t="shared" si="1"/>
        <v>12515684.619999999</v>
      </c>
      <c r="M41" s="15"/>
      <c r="N41" s="15">
        <f t="shared" si="7"/>
        <v>267835.650868</v>
      </c>
      <c r="O41" s="5"/>
      <c r="P41" s="17"/>
      <c r="Q41" s="17"/>
      <c r="R41" s="17"/>
      <c r="S41" s="40">
        <v>46021</v>
      </c>
      <c r="T41" s="18"/>
      <c r="U41" s="19"/>
      <c r="V41" s="18"/>
    </row>
    <row r="42" spans="1:23" s="1" customFormat="1" ht="39.75" customHeight="1">
      <c r="A42" s="7">
        <f t="shared" si="2"/>
        <v>38</v>
      </c>
      <c r="B42" s="7">
        <v>2024</v>
      </c>
      <c r="C42" s="5" t="s">
        <v>40</v>
      </c>
      <c r="D42" s="5" t="s">
        <v>41</v>
      </c>
      <c r="E42" s="5" t="s">
        <v>93</v>
      </c>
      <c r="F42" s="6" t="s">
        <v>94</v>
      </c>
      <c r="G42" s="7" t="s">
        <v>42</v>
      </c>
      <c r="H42" s="6" t="s">
        <v>19</v>
      </c>
      <c r="I42" s="13">
        <v>29687826</v>
      </c>
      <c r="J42" s="14">
        <f t="shared" si="5"/>
        <v>29687826</v>
      </c>
      <c r="K42" s="14">
        <f t="shared" si="6"/>
        <v>29687826</v>
      </c>
      <c r="L42" s="15">
        <f t="shared" si="1"/>
        <v>29687826</v>
      </c>
      <c r="M42" s="15"/>
      <c r="N42" s="15">
        <f t="shared" si="7"/>
        <v>635319.47639999993</v>
      </c>
      <c r="O42" s="5"/>
      <c r="P42" s="17"/>
      <c r="Q42" s="17"/>
      <c r="R42" s="17"/>
      <c r="S42" s="40">
        <v>46021</v>
      </c>
      <c r="T42" s="18"/>
      <c r="U42" s="19"/>
      <c r="V42" s="18"/>
    </row>
    <row r="43" spans="1:23" s="1" customFormat="1" ht="37.5" customHeight="1">
      <c r="A43" s="7">
        <f t="shared" si="2"/>
        <v>39</v>
      </c>
      <c r="B43" s="7">
        <v>2024</v>
      </c>
      <c r="C43" s="5" t="s">
        <v>40</v>
      </c>
      <c r="D43" s="5" t="s">
        <v>41</v>
      </c>
      <c r="E43" s="5" t="s">
        <v>93</v>
      </c>
      <c r="F43" s="6" t="s">
        <v>94</v>
      </c>
      <c r="G43" s="7" t="s">
        <v>42</v>
      </c>
      <c r="H43" s="6" t="s">
        <v>23</v>
      </c>
      <c r="I43" s="13">
        <v>12737333.34</v>
      </c>
      <c r="J43" s="14">
        <f t="shared" si="5"/>
        <v>12737333.34</v>
      </c>
      <c r="K43" s="14">
        <f t="shared" si="6"/>
        <v>12737333.34</v>
      </c>
      <c r="L43" s="15">
        <f t="shared" si="1"/>
        <v>12737333.34</v>
      </c>
      <c r="M43" s="15"/>
      <c r="N43" s="15">
        <f t="shared" si="7"/>
        <v>272578.93347599998</v>
      </c>
      <c r="O43" s="5"/>
      <c r="P43" s="17"/>
      <c r="Q43" s="17"/>
      <c r="R43" s="17"/>
      <c r="S43" s="40">
        <v>46021</v>
      </c>
      <c r="T43" s="18"/>
      <c r="U43" s="19"/>
      <c r="V43" s="18"/>
    </row>
    <row r="44" spans="1:23" s="1" customFormat="1" ht="42.75" customHeight="1">
      <c r="A44" s="7">
        <f t="shared" si="2"/>
        <v>40</v>
      </c>
      <c r="B44" s="7">
        <v>2024</v>
      </c>
      <c r="C44" s="5" t="s">
        <v>40</v>
      </c>
      <c r="D44" s="5" t="s">
        <v>41</v>
      </c>
      <c r="E44" s="5" t="s">
        <v>95</v>
      </c>
      <c r="F44" s="6" t="s">
        <v>96</v>
      </c>
      <c r="G44" s="7" t="s">
        <v>42</v>
      </c>
      <c r="H44" s="6" t="s">
        <v>11</v>
      </c>
      <c r="I44" s="13">
        <v>24056562.745548643</v>
      </c>
      <c r="J44" s="14">
        <f>K44+M44</f>
        <v>31448324.399999999</v>
      </c>
      <c r="K44" s="14">
        <v>15724162.199999999</v>
      </c>
      <c r="L44" s="15">
        <f t="shared" si="1"/>
        <v>24056562.745548643</v>
      </c>
      <c r="M44" s="15">
        <v>15724162.199999999</v>
      </c>
      <c r="N44" s="15">
        <f t="shared" si="7"/>
        <v>672994.14215999993</v>
      </c>
      <c r="O44" s="5"/>
      <c r="P44" s="17"/>
      <c r="Q44" s="17"/>
      <c r="R44" s="17"/>
      <c r="S44" s="40">
        <v>46021</v>
      </c>
      <c r="T44" s="18"/>
      <c r="U44" s="19"/>
      <c r="V44" s="18"/>
    </row>
    <row r="45" spans="1:23" ht="36.75" customHeight="1">
      <c r="A45" s="7">
        <f t="shared" si="2"/>
        <v>41</v>
      </c>
      <c r="B45" s="8">
        <v>2023</v>
      </c>
      <c r="C45" s="20" t="s">
        <v>40</v>
      </c>
      <c r="D45" s="20" t="s">
        <v>41</v>
      </c>
      <c r="E45" s="20" t="s">
        <v>97</v>
      </c>
      <c r="F45" s="21" t="s">
        <v>98</v>
      </c>
      <c r="G45" s="8" t="s">
        <v>42</v>
      </c>
      <c r="H45" s="21" t="s">
        <v>8</v>
      </c>
      <c r="I45" s="13">
        <v>3022254</v>
      </c>
      <c r="J45" s="13">
        <f t="shared" si="5"/>
        <v>3022254</v>
      </c>
      <c r="K45" s="13">
        <f t="shared" si="6"/>
        <v>3022254</v>
      </c>
      <c r="L45" s="15">
        <f t="shared" si="1"/>
        <v>3022254</v>
      </c>
      <c r="M45" s="22"/>
      <c r="N45" s="22"/>
      <c r="O45" s="20"/>
      <c r="P45" s="17"/>
      <c r="S45" s="40">
        <v>46021</v>
      </c>
      <c r="T45" s="23"/>
      <c r="U45" s="19"/>
      <c r="V45" s="23"/>
    </row>
    <row r="46" spans="1:23" s="1" customFormat="1" ht="39.75" customHeight="1">
      <c r="A46" s="7">
        <f t="shared" si="2"/>
        <v>42</v>
      </c>
      <c r="B46" s="7">
        <v>2025</v>
      </c>
      <c r="C46" s="5" t="s">
        <v>40</v>
      </c>
      <c r="D46" s="5" t="s">
        <v>41</v>
      </c>
      <c r="E46" s="20" t="s">
        <v>97</v>
      </c>
      <c r="F46" s="21" t="s">
        <v>98</v>
      </c>
      <c r="G46" s="8" t="s">
        <v>42</v>
      </c>
      <c r="H46" s="21" t="s">
        <v>7</v>
      </c>
      <c r="I46" s="13">
        <v>20287960</v>
      </c>
      <c r="J46" s="13">
        <v>22388656.530000001</v>
      </c>
      <c r="K46" s="13">
        <v>22388656.530000001</v>
      </c>
      <c r="L46" s="15">
        <f t="shared" si="1"/>
        <v>20287960</v>
      </c>
      <c r="M46" s="15"/>
      <c r="N46" s="15">
        <f>J46*0.0214</f>
        <v>479117.24974200001</v>
      </c>
      <c r="O46" s="5"/>
      <c r="P46" s="16">
        <f>L46/2.5</f>
        <v>8115184</v>
      </c>
      <c r="Q46" s="17"/>
      <c r="R46" s="17"/>
      <c r="S46" s="40">
        <v>46021</v>
      </c>
      <c r="T46" s="27"/>
      <c r="U46" s="19"/>
      <c r="V46" s="18"/>
      <c r="W46" s="41"/>
    </row>
    <row r="47" spans="1:23" s="1" customFormat="1" ht="37.5" customHeight="1">
      <c r="A47" s="7">
        <f t="shared" si="2"/>
        <v>43</v>
      </c>
      <c r="B47" s="7">
        <v>2024</v>
      </c>
      <c r="C47" s="5" t="s">
        <v>40</v>
      </c>
      <c r="D47" s="5" t="s">
        <v>41</v>
      </c>
      <c r="E47" s="5" t="s">
        <v>99</v>
      </c>
      <c r="F47" s="6" t="s">
        <v>100</v>
      </c>
      <c r="G47" s="7" t="s">
        <v>42</v>
      </c>
      <c r="H47" s="6" t="s">
        <v>17</v>
      </c>
      <c r="I47" s="13">
        <v>446978.53145692794</v>
      </c>
      <c r="J47" s="14">
        <f t="shared" si="5"/>
        <v>446978.53145692794</v>
      </c>
      <c r="K47" s="14">
        <f t="shared" si="6"/>
        <v>446978.53145692794</v>
      </c>
      <c r="L47" s="15">
        <f t="shared" si="1"/>
        <v>446978.53145692794</v>
      </c>
      <c r="M47" s="15"/>
      <c r="N47" s="15">
        <f>J47*0.0214</f>
        <v>9565.3405731782568</v>
      </c>
      <c r="O47" s="5"/>
      <c r="P47" s="17"/>
      <c r="Q47" s="17"/>
      <c r="R47" s="17"/>
      <c r="S47" s="40">
        <v>46021</v>
      </c>
      <c r="T47" s="18"/>
      <c r="U47" s="19"/>
      <c r="V47" s="18"/>
    </row>
    <row r="48" spans="1:23" s="1" customFormat="1" ht="38.25" customHeight="1">
      <c r="A48" s="7">
        <f t="shared" si="2"/>
        <v>44</v>
      </c>
      <c r="B48" s="7">
        <v>2024</v>
      </c>
      <c r="C48" s="5" t="s">
        <v>40</v>
      </c>
      <c r="D48" s="5" t="s">
        <v>41</v>
      </c>
      <c r="E48" s="5" t="s">
        <v>101</v>
      </c>
      <c r="F48" s="6" t="s">
        <v>102</v>
      </c>
      <c r="G48" s="7" t="s">
        <v>42</v>
      </c>
      <c r="H48" s="6" t="s">
        <v>17</v>
      </c>
      <c r="I48" s="13">
        <v>459925.23895387189</v>
      </c>
      <c r="J48" s="14">
        <f>IF(P48&gt;0,P48,L48)</f>
        <v>459925.23895387189</v>
      </c>
      <c r="K48" s="14">
        <f>IF(P48&gt;0,P48,L48)</f>
        <v>459925.23895387189</v>
      </c>
      <c r="L48" s="15">
        <f t="shared" ref="L48:L68" si="8">I48</f>
        <v>459925.23895387189</v>
      </c>
      <c r="M48" s="15"/>
      <c r="N48" s="15">
        <f>J48*0.0214</f>
        <v>9842.4001136128572</v>
      </c>
      <c r="O48" s="5"/>
      <c r="P48" s="17"/>
      <c r="Q48" s="17"/>
      <c r="R48" s="17"/>
      <c r="S48" s="40">
        <v>46021</v>
      </c>
      <c r="T48" s="18"/>
      <c r="U48" s="19"/>
      <c r="V48" s="18"/>
    </row>
    <row r="49" spans="1:23" s="1" customFormat="1" ht="38.25" customHeight="1">
      <c r="A49" s="7">
        <f t="shared" si="2"/>
        <v>45</v>
      </c>
      <c r="B49" s="7">
        <v>2024</v>
      </c>
      <c r="C49" s="5" t="s">
        <v>40</v>
      </c>
      <c r="D49" s="5" t="s">
        <v>41</v>
      </c>
      <c r="E49" s="5" t="s">
        <v>101</v>
      </c>
      <c r="F49" s="6" t="s">
        <v>102</v>
      </c>
      <c r="G49" s="7" t="s">
        <v>42</v>
      </c>
      <c r="H49" s="6" t="s">
        <v>18</v>
      </c>
      <c r="I49" s="13">
        <v>379048.12613186392</v>
      </c>
      <c r="J49" s="14">
        <f>IF(P49&gt;0,P49,L49)</f>
        <v>379048.12613186392</v>
      </c>
      <c r="K49" s="14">
        <f>IF(P49&gt;0,P49,L49)</f>
        <v>379048.12613186392</v>
      </c>
      <c r="L49" s="15">
        <f t="shared" si="8"/>
        <v>379048.12613186392</v>
      </c>
      <c r="M49" s="15"/>
      <c r="N49" s="15">
        <f>J49*0.0214</f>
        <v>8111.6298992218872</v>
      </c>
      <c r="O49" s="5"/>
      <c r="P49" s="17"/>
      <c r="Q49" s="17"/>
      <c r="R49" s="17"/>
      <c r="S49" s="40">
        <v>46021</v>
      </c>
      <c r="T49" s="18"/>
      <c r="U49" s="19"/>
      <c r="V49" s="18"/>
    </row>
    <row r="50" spans="1:23" s="1" customFormat="1" ht="37.5" customHeight="1">
      <c r="A50" s="7">
        <f t="shared" si="2"/>
        <v>46</v>
      </c>
      <c r="B50" s="7">
        <v>2024</v>
      </c>
      <c r="C50" s="5" t="s">
        <v>40</v>
      </c>
      <c r="D50" s="5" t="s">
        <v>41</v>
      </c>
      <c r="E50" s="5" t="s">
        <v>101</v>
      </c>
      <c r="F50" s="6" t="s">
        <v>102</v>
      </c>
      <c r="G50" s="7" t="s">
        <v>42</v>
      </c>
      <c r="H50" s="6" t="s">
        <v>12</v>
      </c>
      <c r="I50" s="13">
        <v>772045.60763123992</v>
      </c>
      <c r="J50" s="14">
        <f>IF(P50&gt;0,P50,L50)</f>
        <v>772045.60763123992</v>
      </c>
      <c r="K50" s="14">
        <f>IF(P50&gt;0,P50,L50)</f>
        <v>772045.60763123992</v>
      </c>
      <c r="L50" s="15">
        <f t="shared" si="8"/>
        <v>772045.60763123992</v>
      </c>
      <c r="M50" s="15"/>
      <c r="N50" s="15">
        <f>J50*0.0214</f>
        <v>16521.776003308532</v>
      </c>
      <c r="O50" s="5"/>
      <c r="P50" s="17"/>
      <c r="Q50" s="17"/>
      <c r="R50" s="17"/>
      <c r="S50" s="40">
        <v>46021</v>
      </c>
      <c r="T50" s="18"/>
      <c r="U50" s="19"/>
      <c r="V50" s="18"/>
    </row>
    <row r="51" spans="1:23" s="1" customFormat="1" ht="40.5" customHeight="1">
      <c r="A51" s="7">
        <f t="shared" si="2"/>
        <v>47</v>
      </c>
      <c r="B51" s="7">
        <v>2025</v>
      </c>
      <c r="C51" s="5" t="s">
        <v>40</v>
      </c>
      <c r="D51" s="5" t="s">
        <v>41</v>
      </c>
      <c r="E51" s="20" t="s">
        <v>103</v>
      </c>
      <c r="F51" s="21" t="s">
        <v>104</v>
      </c>
      <c r="G51" s="8" t="s">
        <v>42</v>
      </c>
      <c r="H51" s="21" t="s">
        <v>17</v>
      </c>
      <c r="I51" s="13">
        <v>1606004.3839053598</v>
      </c>
      <c r="J51" s="13">
        <v>1772296.5</v>
      </c>
      <c r="K51" s="13">
        <v>1772296.5</v>
      </c>
      <c r="L51" s="15">
        <f t="shared" si="8"/>
        <v>1606004.3839053598</v>
      </c>
      <c r="M51" s="15"/>
      <c r="N51" s="15">
        <f t="shared" ref="N51:N64" si="9">J51*0.0214</f>
        <v>37927.145100000002</v>
      </c>
      <c r="O51" s="5"/>
      <c r="P51" s="16">
        <f>L51/2.5</f>
        <v>642401.75356214389</v>
      </c>
      <c r="Q51" s="17"/>
      <c r="R51" s="17"/>
      <c r="S51" s="40">
        <v>46021</v>
      </c>
      <c r="T51" s="27"/>
      <c r="U51" s="19"/>
      <c r="V51" s="18"/>
      <c r="W51" s="41"/>
    </row>
    <row r="52" spans="1:23" s="1" customFormat="1" ht="39" customHeight="1">
      <c r="A52" s="7">
        <f t="shared" si="2"/>
        <v>48</v>
      </c>
      <c r="B52" s="7">
        <v>2025</v>
      </c>
      <c r="C52" s="5" t="s">
        <v>40</v>
      </c>
      <c r="D52" s="5" t="s">
        <v>41</v>
      </c>
      <c r="E52" s="20" t="s">
        <v>103</v>
      </c>
      <c r="F52" s="21" t="s">
        <v>104</v>
      </c>
      <c r="G52" s="8" t="s">
        <v>42</v>
      </c>
      <c r="H52" s="21" t="s">
        <v>18</v>
      </c>
      <c r="I52" s="13">
        <v>1670297.9978291038</v>
      </c>
      <c r="J52" s="13">
        <v>1843247.33</v>
      </c>
      <c r="K52" s="13">
        <v>1843247.33</v>
      </c>
      <c r="L52" s="15">
        <f t="shared" si="8"/>
        <v>1670297.9978291038</v>
      </c>
      <c r="M52" s="15"/>
      <c r="N52" s="15">
        <f t="shared" si="9"/>
        <v>39445.492861999999</v>
      </c>
      <c r="O52" s="5"/>
      <c r="P52" s="16">
        <f>L52/2.5</f>
        <v>668119.19913164154</v>
      </c>
      <c r="Q52" s="17"/>
      <c r="R52" s="17"/>
      <c r="S52" s="40">
        <v>46021</v>
      </c>
      <c r="T52" s="27"/>
      <c r="U52" s="19"/>
      <c r="V52" s="18"/>
      <c r="W52" s="41"/>
    </row>
    <row r="53" spans="1:23" s="1" customFormat="1" ht="37.5" customHeight="1">
      <c r="A53" s="7">
        <f t="shared" si="2"/>
        <v>49</v>
      </c>
      <c r="B53" s="7">
        <v>2025</v>
      </c>
      <c r="C53" s="5" t="s">
        <v>40</v>
      </c>
      <c r="D53" s="5" t="s">
        <v>41</v>
      </c>
      <c r="E53" s="20" t="s">
        <v>103</v>
      </c>
      <c r="F53" s="21" t="s">
        <v>104</v>
      </c>
      <c r="G53" s="8" t="s">
        <v>42</v>
      </c>
      <c r="H53" s="21" t="s">
        <v>12</v>
      </c>
      <c r="I53" s="13">
        <v>2329986.3183118077</v>
      </c>
      <c r="J53" s="13">
        <v>2571242.42</v>
      </c>
      <c r="K53" s="13">
        <v>2571242.42</v>
      </c>
      <c r="L53" s="15">
        <f t="shared" si="8"/>
        <v>2329986.3183118077</v>
      </c>
      <c r="M53" s="15"/>
      <c r="N53" s="15">
        <f t="shared" si="9"/>
        <v>55024.587787999997</v>
      </c>
      <c r="O53" s="5"/>
      <c r="P53" s="16">
        <f>L53/2.5</f>
        <v>931994.52732472308</v>
      </c>
      <c r="Q53" s="17"/>
      <c r="R53" s="17"/>
      <c r="S53" s="40">
        <v>46021</v>
      </c>
      <c r="T53" s="27"/>
      <c r="U53" s="19"/>
      <c r="V53" s="18"/>
      <c r="W53" s="41"/>
    </row>
    <row r="54" spans="1:23" s="1" customFormat="1" ht="37.5" customHeight="1">
      <c r="A54" s="7">
        <f t="shared" si="2"/>
        <v>50</v>
      </c>
      <c r="B54" s="7">
        <v>2025</v>
      </c>
      <c r="C54" s="5" t="s">
        <v>40</v>
      </c>
      <c r="D54" s="5" t="s">
        <v>41</v>
      </c>
      <c r="E54" s="20" t="s">
        <v>105</v>
      </c>
      <c r="F54" s="21" t="s">
        <v>106</v>
      </c>
      <c r="G54" s="8" t="s">
        <v>42</v>
      </c>
      <c r="H54" s="21" t="s">
        <v>17</v>
      </c>
      <c r="I54" s="13">
        <v>1022797.9890112318</v>
      </c>
      <c r="J54" s="13">
        <v>1128702.58</v>
      </c>
      <c r="K54" s="13">
        <v>1128702.58</v>
      </c>
      <c r="L54" s="15">
        <f t="shared" si="8"/>
        <v>1022797.9890112318</v>
      </c>
      <c r="M54" s="15"/>
      <c r="N54" s="15">
        <f t="shared" si="9"/>
        <v>24154.235212</v>
      </c>
      <c r="O54" s="5"/>
      <c r="P54" s="16">
        <f t="shared" ref="P54:P69" si="10">L54/2.5</f>
        <v>409119.19560449274</v>
      </c>
      <c r="Q54" s="17"/>
      <c r="R54" s="17"/>
      <c r="S54" s="40">
        <v>46021</v>
      </c>
      <c r="T54" s="27"/>
      <c r="U54" s="19"/>
      <c r="V54" s="18"/>
      <c r="W54" s="41"/>
    </row>
    <row r="55" spans="1:23" s="1" customFormat="1" ht="39" customHeight="1">
      <c r="A55" s="7">
        <f t="shared" si="2"/>
        <v>51</v>
      </c>
      <c r="B55" s="7">
        <v>2025</v>
      </c>
      <c r="C55" s="5" t="s">
        <v>40</v>
      </c>
      <c r="D55" s="5" t="s">
        <v>41</v>
      </c>
      <c r="E55" s="20" t="s">
        <v>105</v>
      </c>
      <c r="F55" s="21" t="s">
        <v>106</v>
      </c>
      <c r="G55" s="8" t="s">
        <v>42</v>
      </c>
      <c r="H55" s="21" t="s">
        <v>18</v>
      </c>
      <c r="I55" s="13">
        <v>1023604.9653592798</v>
      </c>
      <c r="J55" s="13">
        <v>1129593.1200000001</v>
      </c>
      <c r="K55" s="13">
        <v>1129593.1200000001</v>
      </c>
      <c r="L55" s="15">
        <f t="shared" si="8"/>
        <v>1023604.9653592798</v>
      </c>
      <c r="M55" s="15"/>
      <c r="N55" s="15">
        <f t="shared" si="9"/>
        <v>24173.292767999999</v>
      </c>
      <c r="O55" s="5"/>
      <c r="P55" s="16">
        <f t="shared" si="10"/>
        <v>409441.9861437119</v>
      </c>
      <c r="Q55" s="17"/>
      <c r="R55" s="17"/>
      <c r="S55" s="40">
        <v>46021</v>
      </c>
      <c r="T55" s="27"/>
      <c r="U55" s="19"/>
      <c r="V55" s="18"/>
      <c r="W55" s="41"/>
    </row>
    <row r="56" spans="1:23" s="1" customFormat="1" ht="36.75" customHeight="1">
      <c r="A56" s="7">
        <f t="shared" si="2"/>
        <v>52</v>
      </c>
      <c r="B56" s="7">
        <v>2025</v>
      </c>
      <c r="C56" s="5" t="s">
        <v>40</v>
      </c>
      <c r="D56" s="5" t="s">
        <v>41</v>
      </c>
      <c r="E56" s="20" t="s">
        <v>105</v>
      </c>
      <c r="F56" s="21" t="s">
        <v>106</v>
      </c>
      <c r="G56" s="8" t="s">
        <v>42</v>
      </c>
      <c r="H56" s="21" t="s">
        <v>12</v>
      </c>
      <c r="I56" s="13">
        <v>1317567.0410639998</v>
      </c>
      <c r="J56" s="13">
        <v>1453993.2</v>
      </c>
      <c r="K56" s="13">
        <v>1453993.2</v>
      </c>
      <c r="L56" s="15">
        <f t="shared" si="8"/>
        <v>1317567.0410639998</v>
      </c>
      <c r="M56" s="15"/>
      <c r="N56" s="15">
        <f t="shared" si="9"/>
        <v>31115.454479999997</v>
      </c>
      <c r="O56" s="5"/>
      <c r="P56" s="16">
        <f t="shared" si="10"/>
        <v>527026.81642559986</v>
      </c>
      <c r="Q56" s="17"/>
      <c r="R56" s="17"/>
      <c r="S56" s="40">
        <v>46021</v>
      </c>
      <c r="T56" s="27"/>
      <c r="U56" s="19"/>
      <c r="V56" s="18"/>
      <c r="W56" s="41"/>
    </row>
    <row r="57" spans="1:23" s="1" customFormat="1" ht="38.25" customHeight="1">
      <c r="A57" s="7">
        <f t="shared" si="2"/>
        <v>53</v>
      </c>
      <c r="B57" s="7">
        <v>2025</v>
      </c>
      <c r="C57" s="5" t="s">
        <v>40</v>
      </c>
      <c r="D57" s="5" t="s">
        <v>41</v>
      </c>
      <c r="E57" s="20" t="s">
        <v>105</v>
      </c>
      <c r="F57" s="21" t="s">
        <v>106</v>
      </c>
      <c r="G57" s="8" t="s">
        <v>42</v>
      </c>
      <c r="H57" s="21" t="s">
        <v>7</v>
      </c>
      <c r="I57" s="13">
        <v>5742481.5855119973</v>
      </c>
      <c r="J57" s="13">
        <v>6337081.0999999996</v>
      </c>
      <c r="K57" s="13">
        <v>6337081.0999999996</v>
      </c>
      <c r="L57" s="15">
        <f t="shared" si="8"/>
        <v>5742481.5855119973</v>
      </c>
      <c r="M57" s="15"/>
      <c r="N57" s="15">
        <f t="shared" si="9"/>
        <v>135613.53553999998</v>
      </c>
      <c r="O57" s="5"/>
      <c r="P57" s="16">
        <f t="shared" si="10"/>
        <v>2296992.6342047988</v>
      </c>
      <c r="Q57" s="17"/>
      <c r="R57" s="17"/>
      <c r="S57" s="40">
        <v>46021</v>
      </c>
      <c r="T57" s="27"/>
      <c r="U57" s="19"/>
      <c r="V57" s="18"/>
      <c r="W57" s="41"/>
    </row>
    <row r="58" spans="1:23" s="1" customFormat="1" ht="37.5" customHeight="1">
      <c r="A58" s="7">
        <f t="shared" si="2"/>
        <v>54</v>
      </c>
      <c r="B58" s="7">
        <v>2025</v>
      </c>
      <c r="C58" s="5" t="s">
        <v>40</v>
      </c>
      <c r="D58" s="5" t="s">
        <v>41</v>
      </c>
      <c r="E58" s="20" t="s">
        <v>105</v>
      </c>
      <c r="F58" s="21" t="s">
        <v>106</v>
      </c>
      <c r="G58" s="8" t="s">
        <v>42</v>
      </c>
      <c r="H58" s="21" t="s">
        <v>19</v>
      </c>
      <c r="I58" s="13">
        <v>2994691.8001063815</v>
      </c>
      <c r="J58" s="13">
        <v>3304774.17</v>
      </c>
      <c r="K58" s="13">
        <v>3304774.17</v>
      </c>
      <c r="L58" s="15">
        <f t="shared" si="8"/>
        <v>2994691.8001063815</v>
      </c>
      <c r="M58" s="15"/>
      <c r="N58" s="15">
        <f t="shared" si="9"/>
        <v>70722.167237999995</v>
      </c>
      <c r="O58" s="5"/>
      <c r="P58" s="16">
        <f t="shared" si="10"/>
        <v>1197876.7200425526</v>
      </c>
      <c r="Q58" s="17"/>
      <c r="R58" s="17"/>
      <c r="S58" s="40">
        <v>46021</v>
      </c>
      <c r="T58" s="27"/>
      <c r="U58" s="19"/>
      <c r="V58" s="18"/>
      <c r="W58" s="41"/>
    </row>
    <row r="59" spans="1:23" s="1" customFormat="1" ht="38.25" customHeight="1">
      <c r="A59" s="7">
        <f t="shared" si="2"/>
        <v>55</v>
      </c>
      <c r="B59" s="7">
        <v>2025</v>
      </c>
      <c r="C59" s="5" t="s">
        <v>40</v>
      </c>
      <c r="D59" s="5" t="s">
        <v>41</v>
      </c>
      <c r="E59" s="20" t="s">
        <v>105</v>
      </c>
      <c r="F59" s="21" t="s">
        <v>106</v>
      </c>
      <c r="G59" s="8" t="s">
        <v>42</v>
      </c>
      <c r="H59" s="21" t="s">
        <v>11</v>
      </c>
      <c r="I59" s="13">
        <v>12528004.661025757</v>
      </c>
      <c r="J59" s="13">
        <v>13825204.380000001</v>
      </c>
      <c r="K59" s="13">
        <v>13825204.380000001</v>
      </c>
      <c r="L59" s="15">
        <f t="shared" si="8"/>
        <v>12528004.661025757</v>
      </c>
      <c r="M59" s="15"/>
      <c r="N59" s="15">
        <f t="shared" si="9"/>
        <v>295859.37373200001</v>
      </c>
      <c r="O59" s="5"/>
      <c r="P59" s="16">
        <f t="shared" si="10"/>
        <v>5011201.8644103026</v>
      </c>
      <c r="Q59" s="17"/>
      <c r="R59" s="17"/>
      <c r="S59" s="40">
        <v>46021</v>
      </c>
      <c r="T59" s="27"/>
      <c r="U59" s="19"/>
      <c r="V59" s="18"/>
      <c r="W59" s="41"/>
    </row>
    <row r="60" spans="1:23" s="1" customFormat="1" ht="38.25" customHeight="1">
      <c r="A60" s="7">
        <f t="shared" si="2"/>
        <v>56</v>
      </c>
      <c r="B60" s="7">
        <v>2025</v>
      </c>
      <c r="C60" s="5" t="s">
        <v>40</v>
      </c>
      <c r="D60" s="5" t="s">
        <v>41</v>
      </c>
      <c r="E60" s="20" t="s">
        <v>107</v>
      </c>
      <c r="F60" s="21" t="s">
        <v>108</v>
      </c>
      <c r="G60" s="8" t="s">
        <v>42</v>
      </c>
      <c r="H60" s="21" t="s">
        <v>17</v>
      </c>
      <c r="I60" s="13">
        <v>2559197.2892505117</v>
      </c>
      <c r="J60" s="13">
        <v>2824186.81</v>
      </c>
      <c r="K60" s="13">
        <v>2824186.81</v>
      </c>
      <c r="L60" s="15">
        <f t="shared" si="8"/>
        <v>2559197.2892505117</v>
      </c>
      <c r="M60" s="15"/>
      <c r="N60" s="15">
        <f>J60*0.0214</f>
        <v>60437.597733999995</v>
      </c>
      <c r="O60" s="5"/>
      <c r="P60" s="16">
        <f t="shared" si="10"/>
        <v>1023678.9157002047</v>
      </c>
      <c r="Q60" s="17"/>
      <c r="R60" s="17"/>
      <c r="S60" s="40">
        <v>46021</v>
      </c>
      <c r="T60" s="27"/>
      <c r="U60" s="19"/>
      <c r="V60" s="18"/>
      <c r="W60" s="41"/>
    </row>
    <row r="61" spans="1:23" s="1" customFormat="1" ht="39" customHeight="1">
      <c r="A61" s="7">
        <f t="shared" si="2"/>
        <v>57</v>
      </c>
      <c r="B61" s="7">
        <v>2025</v>
      </c>
      <c r="C61" s="5" t="s">
        <v>40</v>
      </c>
      <c r="D61" s="5" t="s">
        <v>41</v>
      </c>
      <c r="E61" s="20" t="s">
        <v>107</v>
      </c>
      <c r="F61" s="21" t="s">
        <v>108</v>
      </c>
      <c r="G61" s="8" t="s">
        <v>42</v>
      </c>
      <c r="H61" s="21" t="s">
        <v>18</v>
      </c>
      <c r="I61" s="13">
        <v>5764303.5754219908</v>
      </c>
      <c r="J61" s="13">
        <v>6361162.6200000001</v>
      </c>
      <c r="K61" s="13">
        <v>6361162.6200000001</v>
      </c>
      <c r="L61" s="15">
        <f t="shared" si="8"/>
        <v>5764303.5754219908</v>
      </c>
      <c r="M61" s="15"/>
      <c r="N61" s="15">
        <f t="shared" si="9"/>
        <v>136128.880068</v>
      </c>
      <c r="O61" s="5"/>
      <c r="P61" s="16">
        <f t="shared" si="10"/>
        <v>2305721.4301687963</v>
      </c>
      <c r="Q61" s="17"/>
      <c r="R61" s="17"/>
      <c r="S61" s="40">
        <v>46021</v>
      </c>
      <c r="T61" s="27"/>
      <c r="U61" s="19"/>
      <c r="V61" s="18"/>
      <c r="W61" s="41"/>
    </row>
    <row r="62" spans="1:23" s="1" customFormat="1" ht="39" customHeight="1">
      <c r="A62" s="7">
        <f t="shared" si="2"/>
        <v>58</v>
      </c>
      <c r="B62" s="7">
        <v>2025</v>
      </c>
      <c r="C62" s="5" t="s">
        <v>40</v>
      </c>
      <c r="D62" s="5" t="s">
        <v>41</v>
      </c>
      <c r="E62" s="20" t="s">
        <v>107</v>
      </c>
      <c r="F62" s="21" t="s">
        <v>108</v>
      </c>
      <c r="G62" s="8" t="s">
        <v>42</v>
      </c>
      <c r="H62" s="21" t="s">
        <v>12</v>
      </c>
      <c r="I62" s="13">
        <v>4346420.4921849119</v>
      </c>
      <c r="J62" s="13">
        <v>4796466.26</v>
      </c>
      <c r="K62" s="13">
        <v>4796466.26</v>
      </c>
      <c r="L62" s="15">
        <f t="shared" si="8"/>
        <v>4346420.4921849119</v>
      </c>
      <c r="M62" s="15"/>
      <c r="N62" s="15">
        <f>J62*0.0214</f>
        <v>102644.37796399998</v>
      </c>
      <c r="O62" s="5"/>
      <c r="P62" s="16">
        <f t="shared" si="10"/>
        <v>1738568.1968739647</v>
      </c>
      <c r="Q62" s="17"/>
      <c r="R62" s="17"/>
      <c r="S62" s="40">
        <v>46021</v>
      </c>
      <c r="T62" s="27"/>
      <c r="U62" s="19"/>
      <c r="V62" s="18"/>
      <c r="W62" s="41"/>
    </row>
    <row r="63" spans="1:23" s="1" customFormat="1" ht="38.25" customHeight="1">
      <c r="A63" s="7">
        <f t="shared" si="2"/>
        <v>59</v>
      </c>
      <c r="B63" s="7">
        <v>2025</v>
      </c>
      <c r="C63" s="5" t="s">
        <v>40</v>
      </c>
      <c r="D63" s="5" t="s">
        <v>41</v>
      </c>
      <c r="E63" s="20" t="s">
        <v>107</v>
      </c>
      <c r="F63" s="21" t="s">
        <v>108</v>
      </c>
      <c r="G63" s="8" t="s">
        <v>42</v>
      </c>
      <c r="H63" s="21" t="s">
        <v>19</v>
      </c>
      <c r="I63" s="13">
        <v>14232232.595625393</v>
      </c>
      <c r="J63" s="13">
        <v>15705894.890000001</v>
      </c>
      <c r="K63" s="13">
        <v>15705894.890000001</v>
      </c>
      <c r="L63" s="15">
        <f t="shared" si="8"/>
        <v>14232232.595625393</v>
      </c>
      <c r="M63" s="15"/>
      <c r="N63" s="15">
        <f t="shared" si="9"/>
        <v>336106.15064599999</v>
      </c>
      <c r="O63" s="5"/>
      <c r="P63" s="16">
        <f t="shared" si="10"/>
        <v>5692893.0382501576</v>
      </c>
      <c r="Q63" s="17"/>
      <c r="R63" s="17"/>
      <c r="S63" s="40">
        <v>46021</v>
      </c>
      <c r="T63" s="27"/>
      <c r="U63" s="19"/>
      <c r="V63" s="18"/>
      <c r="W63" s="41"/>
    </row>
    <row r="64" spans="1:23" s="1" customFormat="1" ht="41.25" customHeight="1">
      <c r="A64" s="7">
        <f t="shared" si="2"/>
        <v>60</v>
      </c>
      <c r="B64" s="7">
        <v>2025</v>
      </c>
      <c r="C64" s="5" t="s">
        <v>40</v>
      </c>
      <c r="D64" s="5" t="s">
        <v>41</v>
      </c>
      <c r="E64" s="20" t="s">
        <v>107</v>
      </c>
      <c r="F64" s="21" t="s">
        <v>108</v>
      </c>
      <c r="G64" s="8" t="s">
        <v>42</v>
      </c>
      <c r="H64" s="21" t="s">
        <v>11</v>
      </c>
      <c r="I64" s="13">
        <v>27748772.91020615</v>
      </c>
      <c r="J64" s="13">
        <v>30621991.850000001</v>
      </c>
      <c r="K64" s="13">
        <v>30621991.850000001</v>
      </c>
      <c r="L64" s="15">
        <f t="shared" si="8"/>
        <v>27748772.91020615</v>
      </c>
      <c r="M64" s="15"/>
      <c r="N64" s="15">
        <f t="shared" si="9"/>
        <v>655310.62558999995</v>
      </c>
      <c r="O64" s="5"/>
      <c r="P64" s="16">
        <f t="shared" si="10"/>
        <v>11099509.16408246</v>
      </c>
      <c r="Q64" s="17"/>
      <c r="R64" s="17"/>
      <c r="S64" s="40">
        <v>46021</v>
      </c>
      <c r="T64" s="27"/>
      <c r="U64" s="19"/>
      <c r="V64" s="18"/>
      <c r="W64" s="41"/>
    </row>
    <row r="65" spans="1:23" s="1" customFormat="1" ht="36.75" customHeight="1">
      <c r="A65" s="7">
        <f t="shared" si="2"/>
        <v>61</v>
      </c>
      <c r="B65" s="7">
        <v>2025</v>
      </c>
      <c r="C65" s="5" t="s">
        <v>40</v>
      </c>
      <c r="D65" s="5" t="s">
        <v>41</v>
      </c>
      <c r="E65" s="20" t="s">
        <v>109</v>
      </c>
      <c r="F65" s="21" t="s">
        <v>110</v>
      </c>
      <c r="G65" s="8" t="s">
        <v>42</v>
      </c>
      <c r="H65" s="21" t="s">
        <v>15</v>
      </c>
      <c r="I65" s="13">
        <v>3467118</v>
      </c>
      <c r="J65" s="13">
        <v>3826117.27</v>
      </c>
      <c r="K65" s="13">
        <v>3826117.27</v>
      </c>
      <c r="L65" s="15">
        <f t="shared" si="8"/>
        <v>3467118</v>
      </c>
      <c r="M65" s="15"/>
      <c r="N65" s="15">
        <f t="shared" ref="N65:N80" si="11">J65*0.0214</f>
        <v>81878.909577999992</v>
      </c>
      <c r="O65" s="5"/>
      <c r="P65" s="16">
        <f t="shared" si="10"/>
        <v>1386847.2</v>
      </c>
      <c r="Q65" s="17"/>
      <c r="R65" s="17"/>
      <c r="S65" s="40">
        <v>46021</v>
      </c>
      <c r="T65" s="27"/>
      <c r="U65" s="19"/>
      <c r="V65" s="18"/>
      <c r="W65" s="41"/>
    </row>
    <row r="66" spans="1:23" s="1" customFormat="1" ht="39" customHeight="1">
      <c r="A66" s="7">
        <f t="shared" si="2"/>
        <v>62</v>
      </c>
      <c r="B66" s="7">
        <v>2025</v>
      </c>
      <c r="C66" s="5" t="s">
        <v>40</v>
      </c>
      <c r="D66" s="5" t="s">
        <v>41</v>
      </c>
      <c r="E66" s="20" t="s">
        <v>109</v>
      </c>
      <c r="F66" s="21" t="s">
        <v>110</v>
      </c>
      <c r="G66" s="8" t="s">
        <v>42</v>
      </c>
      <c r="H66" s="21" t="s">
        <v>16</v>
      </c>
      <c r="I66" s="13">
        <v>478826</v>
      </c>
      <c r="J66" s="13">
        <v>528405.56000000006</v>
      </c>
      <c r="K66" s="13">
        <v>528405.56000000006</v>
      </c>
      <c r="L66" s="15">
        <f t="shared" si="8"/>
        <v>478826</v>
      </c>
      <c r="M66" s="15"/>
      <c r="N66" s="15">
        <f t="shared" si="11"/>
        <v>11307.878984000001</v>
      </c>
      <c r="O66" s="5"/>
      <c r="P66" s="16">
        <f t="shared" si="10"/>
        <v>191530.4</v>
      </c>
      <c r="Q66" s="17"/>
      <c r="R66" s="17"/>
      <c r="S66" s="40">
        <v>46021</v>
      </c>
      <c r="T66" s="27"/>
      <c r="U66" s="19"/>
      <c r="V66" s="18"/>
      <c r="W66" s="41"/>
    </row>
    <row r="67" spans="1:23" s="1" customFormat="1" ht="37.5" customHeight="1">
      <c r="A67" s="7">
        <f t="shared" si="2"/>
        <v>63</v>
      </c>
      <c r="B67" s="7">
        <v>2025</v>
      </c>
      <c r="C67" s="5" t="s">
        <v>40</v>
      </c>
      <c r="D67" s="5" t="s">
        <v>41</v>
      </c>
      <c r="E67" s="20" t="s">
        <v>111</v>
      </c>
      <c r="F67" s="21" t="s">
        <v>112</v>
      </c>
      <c r="G67" s="7" t="s">
        <v>42</v>
      </c>
      <c r="H67" s="10" t="s">
        <v>19</v>
      </c>
      <c r="I67" s="13">
        <v>6223371.9080531038</v>
      </c>
      <c r="J67" s="13">
        <v>5462656.3499999996</v>
      </c>
      <c r="K67" s="13">
        <v>5462656.3499999996</v>
      </c>
      <c r="L67" s="15">
        <f t="shared" si="8"/>
        <v>6223371.9080531038</v>
      </c>
      <c r="M67" s="15"/>
      <c r="N67" s="15">
        <f t="shared" si="11"/>
        <v>116900.84588999998</v>
      </c>
      <c r="O67" s="5"/>
      <c r="P67" s="16">
        <f t="shared" si="10"/>
        <v>2489348.7632212415</v>
      </c>
      <c r="Q67" s="17"/>
      <c r="R67" s="17"/>
      <c r="S67" s="40">
        <v>46021</v>
      </c>
      <c r="T67" s="27"/>
      <c r="U67" s="19"/>
      <c r="V67" s="18"/>
      <c r="W67" s="41"/>
    </row>
    <row r="68" spans="1:23" s="1" customFormat="1" ht="38.25" customHeight="1">
      <c r="A68" s="7">
        <f t="shared" si="2"/>
        <v>64</v>
      </c>
      <c r="B68" s="7">
        <v>2025</v>
      </c>
      <c r="C68" s="5" t="s">
        <v>40</v>
      </c>
      <c r="D68" s="5" t="s">
        <v>41</v>
      </c>
      <c r="E68" s="20" t="s">
        <v>111</v>
      </c>
      <c r="F68" s="21" t="s">
        <v>112</v>
      </c>
      <c r="G68" s="8" t="s">
        <v>42</v>
      </c>
      <c r="H68" s="6" t="s">
        <v>7</v>
      </c>
      <c r="I68" s="13">
        <v>4950102.8992768917</v>
      </c>
      <c r="J68" s="13">
        <v>6867764.7300000004</v>
      </c>
      <c r="K68" s="13">
        <v>6867764.7300000004</v>
      </c>
      <c r="L68" s="15">
        <f t="shared" si="8"/>
        <v>4950102.8992768917</v>
      </c>
      <c r="M68" s="22"/>
      <c r="N68" s="22">
        <f t="shared" si="11"/>
        <v>146970.16522200001</v>
      </c>
      <c r="O68" s="5"/>
      <c r="P68" s="16">
        <f t="shared" si="10"/>
        <v>1980041.1597107567</v>
      </c>
      <c r="Q68" s="17"/>
      <c r="R68" s="17"/>
      <c r="S68" s="40">
        <v>46021</v>
      </c>
      <c r="T68" s="27"/>
      <c r="U68" s="19"/>
      <c r="V68" s="18"/>
      <c r="W68" s="41"/>
    </row>
    <row r="69" spans="1:23" s="1" customFormat="1" ht="42" customHeight="1">
      <c r="A69" s="7">
        <f t="shared" si="2"/>
        <v>65</v>
      </c>
      <c r="B69" s="7">
        <v>2024</v>
      </c>
      <c r="C69" s="5" t="s">
        <v>40</v>
      </c>
      <c r="D69" s="5" t="s">
        <v>41</v>
      </c>
      <c r="E69" s="5" t="s">
        <v>113</v>
      </c>
      <c r="F69" s="6" t="s">
        <v>114</v>
      </c>
      <c r="G69" s="7" t="s">
        <v>42</v>
      </c>
      <c r="H69" s="6" t="s">
        <v>7</v>
      </c>
      <c r="I69" s="13">
        <v>19557502.272292823</v>
      </c>
      <c r="J69" s="14">
        <v>22914354.399999999</v>
      </c>
      <c r="K69" s="14">
        <v>22914354.399999999</v>
      </c>
      <c r="L69" s="15">
        <f t="shared" ref="L69:L97" si="12">I69</f>
        <v>19557502.272292823</v>
      </c>
      <c r="M69" s="15"/>
      <c r="N69" s="15">
        <f t="shared" si="11"/>
        <v>490367.18415999995</v>
      </c>
      <c r="O69" s="5"/>
      <c r="P69" s="16">
        <f t="shared" si="10"/>
        <v>7823000.908917129</v>
      </c>
      <c r="Q69" s="17"/>
      <c r="R69" s="17"/>
      <c r="S69" s="40">
        <v>46021</v>
      </c>
      <c r="T69" s="18"/>
      <c r="U69" s="19"/>
      <c r="V69" s="18"/>
    </row>
    <row r="70" spans="1:23" s="1" customFormat="1" ht="40.5" customHeight="1">
      <c r="A70" s="7">
        <f t="shared" ref="A70:A112" si="13">A69+1</f>
        <v>66</v>
      </c>
      <c r="B70" s="7">
        <v>2025</v>
      </c>
      <c r="C70" s="5" t="s">
        <v>40</v>
      </c>
      <c r="D70" s="5" t="s">
        <v>41</v>
      </c>
      <c r="E70" s="20" t="s">
        <v>115</v>
      </c>
      <c r="F70" s="21" t="s">
        <v>116</v>
      </c>
      <c r="G70" s="8" t="s">
        <v>42</v>
      </c>
      <c r="H70" s="21" t="s">
        <v>15</v>
      </c>
      <c r="I70" s="13">
        <v>2005238.8521876</v>
      </c>
      <c r="J70" s="13">
        <v>2212869.2999999998</v>
      </c>
      <c r="K70" s="13">
        <v>2212869.2999999998</v>
      </c>
      <c r="L70" s="15">
        <f t="shared" si="12"/>
        <v>2005238.8521876</v>
      </c>
      <c r="M70" s="15"/>
      <c r="N70" s="15">
        <f t="shared" si="11"/>
        <v>47355.403019999991</v>
      </c>
      <c r="O70" s="5"/>
      <c r="P70" s="16">
        <f>L70/2.5</f>
        <v>802095.54087503999</v>
      </c>
      <c r="Q70" s="17"/>
      <c r="R70" s="17"/>
      <c r="S70" s="40">
        <v>46021</v>
      </c>
      <c r="T70" s="27"/>
      <c r="U70" s="19"/>
      <c r="V70" s="18"/>
      <c r="W70" s="41"/>
    </row>
    <row r="71" spans="1:23" s="1" customFormat="1" ht="35.25" customHeight="1">
      <c r="A71" s="7">
        <f t="shared" si="13"/>
        <v>67</v>
      </c>
      <c r="B71" s="7">
        <v>2025</v>
      </c>
      <c r="C71" s="5" t="s">
        <v>40</v>
      </c>
      <c r="D71" s="5" t="s">
        <v>41</v>
      </c>
      <c r="E71" s="20" t="s">
        <v>115</v>
      </c>
      <c r="F71" s="21" t="s">
        <v>116</v>
      </c>
      <c r="G71" s="8" t="s">
        <v>42</v>
      </c>
      <c r="H71" s="21" t="s">
        <v>16</v>
      </c>
      <c r="I71" s="13">
        <v>478826</v>
      </c>
      <c r="J71" s="13">
        <v>528405.56000000006</v>
      </c>
      <c r="K71" s="13">
        <v>528405.56000000006</v>
      </c>
      <c r="L71" s="15">
        <f t="shared" si="12"/>
        <v>478826</v>
      </c>
      <c r="M71" s="15"/>
      <c r="N71" s="15">
        <f t="shared" si="11"/>
        <v>11307.878984000001</v>
      </c>
      <c r="O71" s="5"/>
      <c r="P71" s="16">
        <f>L71/2.5</f>
        <v>191530.4</v>
      </c>
      <c r="Q71" s="17"/>
      <c r="R71" s="17"/>
      <c r="S71" s="40">
        <v>46021</v>
      </c>
      <c r="T71" s="27"/>
      <c r="U71" s="19"/>
      <c r="V71" s="18"/>
      <c r="W71" s="41"/>
    </row>
    <row r="72" spans="1:23" s="1" customFormat="1" ht="45.75" customHeight="1">
      <c r="A72" s="7">
        <f t="shared" si="13"/>
        <v>68</v>
      </c>
      <c r="B72" s="7">
        <v>2025</v>
      </c>
      <c r="C72" s="5" t="s">
        <v>40</v>
      </c>
      <c r="D72" s="5" t="s">
        <v>41</v>
      </c>
      <c r="E72" s="20" t="s">
        <v>117</v>
      </c>
      <c r="F72" s="21" t="s">
        <v>118</v>
      </c>
      <c r="G72" s="8" t="s">
        <v>42</v>
      </c>
      <c r="H72" s="21" t="s">
        <v>15</v>
      </c>
      <c r="I72" s="13">
        <v>3363470</v>
      </c>
      <c r="J72" s="13">
        <v>3711737.14</v>
      </c>
      <c r="K72" s="13">
        <v>3711737.14</v>
      </c>
      <c r="L72" s="15">
        <f t="shared" si="12"/>
        <v>3363470</v>
      </c>
      <c r="M72" s="22"/>
      <c r="N72" s="15">
        <f t="shared" si="11"/>
        <v>79431.174795999992</v>
      </c>
      <c r="O72" s="5"/>
      <c r="P72" s="16">
        <f>L72/2.5</f>
        <v>1345388</v>
      </c>
      <c r="Q72" s="17"/>
      <c r="R72" s="17"/>
      <c r="S72" s="40">
        <v>46021</v>
      </c>
      <c r="T72" s="27"/>
      <c r="U72" s="19"/>
      <c r="V72" s="18"/>
      <c r="W72" s="41"/>
    </row>
    <row r="73" spans="1:23" s="1" customFormat="1" ht="36" customHeight="1">
      <c r="A73" s="7">
        <f t="shared" si="13"/>
        <v>69</v>
      </c>
      <c r="B73" s="7">
        <v>2025</v>
      </c>
      <c r="C73" s="5" t="s">
        <v>40</v>
      </c>
      <c r="D73" s="5" t="s">
        <v>41</v>
      </c>
      <c r="E73" s="20" t="s">
        <v>117</v>
      </c>
      <c r="F73" s="21" t="s">
        <v>118</v>
      </c>
      <c r="G73" s="8" t="s">
        <v>42</v>
      </c>
      <c r="H73" s="21" t="s">
        <v>16</v>
      </c>
      <c r="I73" s="13">
        <v>478826</v>
      </c>
      <c r="J73" s="13">
        <v>528405.56000000006</v>
      </c>
      <c r="K73" s="13">
        <v>528405.56000000006</v>
      </c>
      <c r="L73" s="15">
        <f t="shared" si="12"/>
        <v>478826</v>
      </c>
      <c r="M73" s="15"/>
      <c r="N73" s="15">
        <f t="shared" si="11"/>
        <v>11307.878984000001</v>
      </c>
      <c r="O73" s="5"/>
      <c r="P73" s="16">
        <f>L73/2.5</f>
        <v>191530.4</v>
      </c>
      <c r="Q73" s="17"/>
      <c r="R73" s="17"/>
      <c r="S73" s="40">
        <v>46021</v>
      </c>
      <c r="T73" s="27"/>
      <c r="U73" s="19"/>
      <c r="V73" s="18"/>
      <c r="W73" s="41"/>
    </row>
    <row r="74" spans="1:23" s="1" customFormat="1" ht="39" customHeight="1">
      <c r="A74" s="7">
        <f t="shared" si="13"/>
        <v>70</v>
      </c>
      <c r="B74" s="7">
        <v>2024</v>
      </c>
      <c r="C74" s="5" t="s">
        <v>40</v>
      </c>
      <c r="D74" s="5" t="s">
        <v>41</v>
      </c>
      <c r="E74" s="5" t="s">
        <v>119</v>
      </c>
      <c r="F74" s="6" t="s">
        <v>120</v>
      </c>
      <c r="G74" s="7" t="s">
        <v>42</v>
      </c>
      <c r="H74" s="6" t="s">
        <v>17</v>
      </c>
      <c r="I74" s="13">
        <v>198177.59000900199</v>
      </c>
      <c r="J74" s="14">
        <f t="shared" ref="J74:J80" si="14">IF(P74&gt;0,P74,L74)</f>
        <v>198177.59000900199</v>
      </c>
      <c r="K74" s="14">
        <f t="shared" ref="K74:K80" si="15">IF(P74&gt;0,P74,L74)</f>
        <v>198177.59000900199</v>
      </c>
      <c r="L74" s="15">
        <f t="shared" si="12"/>
        <v>198177.59000900199</v>
      </c>
      <c r="M74" s="15"/>
      <c r="N74" s="15">
        <f t="shared" si="11"/>
        <v>4241.0004261926424</v>
      </c>
      <c r="O74" s="5"/>
      <c r="P74" s="17"/>
      <c r="Q74" s="17"/>
      <c r="R74" s="17"/>
      <c r="S74" s="40">
        <v>46021</v>
      </c>
      <c r="T74" s="18"/>
      <c r="U74" s="19"/>
      <c r="V74" s="18"/>
    </row>
    <row r="75" spans="1:23" s="1" customFormat="1" ht="37.5" customHeight="1">
      <c r="A75" s="7">
        <f t="shared" si="13"/>
        <v>71</v>
      </c>
      <c r="B75" s="7">
        <v>2024</v>
      </c>
      <c r="C75" s="5" t="s">
        <v>40</v>
      </c>
      <c r="D75" s="5" t="s">
        <v>41</v>
      </c>
      <c r="E75" s="5" t="s">
        <v>119</v>
      </c>
      <c r="F75" s="6" t="s">
        <v>120</v>
      </c>
      <c r="G75" s="7" t="s">
        <v>42</v>
      </c>
      <c r="H75" s="6" t="s">
        <v>18</v>
      </c>
      <c r="I75" s="13">
        <v>371225.41768598766</v>
      </c>
      <c r="J75" s="14">
        <f t="shared" si="14"/>
        <v>371225.41768598766</v>
      </c>
      <c r="K75" s="14">
        <f t="shared" si="15"/>
        <v>371225.41768598766</v>
      </c>
      <c r="L75" s="15">
        <f t="shared" si="12"/>
        <v>371225.41768598766</v>
      </c>
      <c r="M75" s="15"/>
      <c r="N75" s="15">
        <f t="shared" si="11"/>
        <v>7944.2239384801351</v>
      </c>
      <c r="O75" s="5"/>
      <c r="P75" s="17"/>
      <c r="Q75" s="17"/>
      <c r="R75" s="17"/>
      <c r="S75" s="40">
        <v>46021</v>
      </c>
      <c r="T75" s="18"/>
      <c r="U75" s="19"/>
      <c r="V75" s="18"/>
    </row>
    <row r="76" spans="1:23" s="1" customFormat="1" ht="37.5" customHeight="1">
      <c r="A76" s="7">
        <f t="shared" si="13"/>
        <v>72</v>
      </c>
      <c r="B76" s="7">
        <v>2024</v>
      </c>
      <c r="C76" s="5" t="s">
        <v>40</v>
      </c>
      <c r="D76" s="5" t="s">
        <v>41</v>
      </c>
      <c r="E76" s="5" t="s">
        <v>119</v>
      </c>
      <c r="F76" s="6" t="s">
        <v>120</v>
      </c>
      <c r="G76" s="7" t="s">
        <v>42</v>
      </c>
      <c r="H76" s="6" t="s">
        <v>12</v>
      </c>
      <c r="I76" s="13">
        <v>198600.64186319997</v>
      </c>
      <c r="J76" s="14">
        <f t="shared" si="14"/>
        <v>198600.64186319997</v>
      </c>
      <c r="K76" s="14">
        <f t="shared" si="15"/>
        <v>198600.64186319997</v>
      </c>
      <c r="L76" s="15">
        <f t="shared" si="12"/>
        <v>198600.64186319997</v>
      </c>
      <c r="M76" s="15"/>
      <c r="N76" s="15">
        <f t="shared" si="11"/>
        <v>4250.0537358724787</v>
      </c>
      <c r="O76" s="5"/>
      <c r="P76" s="17"/>
      <c r="Q76" s="17"/>
      <c r="R76" s="17"/>
      <c r="S76" s="40">
        <v>46021</v>
      </c>
      <c r="T76" s="18"/>
      <c r="U76" s="19"/>
      <c r="V76" s="18"/>
    </row>
    <row r="77" spans="1:23" s="1" customFormat="1" ht="35.25" customHeight="1">
      <c r="A77" s="7">
        <f t="shared" si="13"/>
        <v>73</v>
      </c>
      <c r="B77" s="7">
        <v>2024</v>
      </c>
      <c r="C77" s="5" t="s">
        <v>40</v>
      </c>
      <c r="D77" s="5" t="s">
        <v>41</v>
      </c>
      <c r="E77" s="5" t="s">
        <v>119</v>
      </c>
      <c r="F77" s="6" t="s">
        <v>120</v>
      </c>
      <c r="G77" s="7" t="s">
        <v>42</v>
      </c>
      <c r="H77" s="6" t="s">
        <v>19</v>
      </c>
      <c r="I77" s="13">
        <v>4506184.3358743563</v>
      </c>
      <c r="J77" s="14">
        <f t="shared" si="14"/>
        <v>4506184.3358743563</v>
      </c>
      <c r="K77" s="14">
        <f t="shared" si="15"/>
        <v>4506184.3358743563</v>
      </c>
      <c r="L77" s="15">
        <f t="shared" si="12"/>
        <v>4506184.3358743563</v>
      </c>
      <c r="M77" s="15"/>
      <c r="N77" s="15">
        <f t="shared" si="11"/>
        <v>96432.344787711219</v>
      </c>
      <c r="O77" s="5"/>
      <c r="P77" s="17"/>
      <c r="Q77" s="17"/>
      <c r="R77" s="17"/>
      <c r="S77" s="40">
        <v>46021</v>
      </c>
      <c r="T77" s="18"/>
      <c r="U77" s="19"/>
      <c r="V77" s="18"/>
    </row>
    <row r="78" spans="1:23" s="1" customFormat="1" ht="38.25" customHeight="1">
      <c r="A78" s="7">
        <f t="shared" si="13"/>
        <v>74</v>
      </c>
      <c r="B78" s="7">
        <v>2024</v>
      </c>
      <c r="C78" s="5" t="s">
        <v>40</v>
      </c>
      <c r="D78" s="5" t="s">
        <v>41</v>
      </c>
      <c r="E78" s="5" t="s">
        <v>121</v>
      </c>
      <c r="F78" s="6" t="s">
        <v>122</v>
      </c>
      <c r="G78" s="7" t="s">
        <v>42</v>
      </c>
      <c r="H78" s="6" t="s">
        <v>16</v>
      </c>
      <c r="I78" s="13">
        <v>478826</v>
      </c>
      <c r="J78" s="14">
        <f t="shared" si="14"/>
        <v>478826</v>
      </c>
      <c r="K78" s="14">
        <f t="shared" si="15"/>
        <v>478826</v>
      </c>
      <c r="L78" s="15">
        <f t="shared" si="12"/>
        <v>478826</v>
      </c>
      <c r="M78" s="15"/>
      <c r="N78" s="15">
        <f t="shared" si="11"/>
        <v>10246.876399999999</v>
      </c>
      <c r="O78" s="5"/>
      <c r="P78" s="17"/>
      <c r="Q78" s="17"/>
      <c r="R78" s="17"/>
      <c r="S78" s="40">
        <v>46021</v>
      </c>
      <c r="T78" s="18"/>
      <c r="U78" s="19"/>
      <c r="V78" s="18"/>
    </row>
    <row r="79" spans="1:23" s="1" customFormat="1" ht="37.5" customHeight="1">
      <c r="A79" s="7">
        <f t="shared" si="13"/>
        <v>75</v>
      </c>
      <c r="B79" s="7">
        <v>2025</v>
      </c>
      <c r="C79" s="5" t="s">
        <v>40</v>
      </c>
      <c r="D79" s="5" t="s">
        <v>41</v>
      </c>
      <c r="E79" s="20" t="s">
        <v>123</v>
      </c>
      <c r="F79" s="21" t="s">
        <v>124</v>
      </c>
      <c r="G79" s="8" t="s">
        <v>42</v>
      </c>
      <c r="H79" s="21" t="s">
        <v>15</v>
      </c>
      <c r="I79" s="13">
        <v>4877518</v>
      </c>
      <c r="J79" s="13">
        <v>5382555.7199999997</v>
      </c>
      <c r="K79" s="13">
        <v>5382555.7199999997</v>
      </c>
      <c r="L79" s="15">
        <f t="shared" si="12"/>
        <v>4877518</v>
      </c>
      <c r="M79" s="15"/>
      <c r="N79" s="15">
        <f t="shared" si="11"/>
        <v>115186.69240799999</v>
      </c>
      <c r="O79" s="5"/>
      <c r="P79" s="16">
        <f>L79/2.5</f>
        <v>1951007.2</v>
      </c>
      <c r="Q79" s="17"/>
      <c r="R79" s="17"/>
      <c r="S79" s="40">
        <v>46021</v>
      </c>
      <c r="T79" s="27"/>
      <c r="U79" s="19"/>
      <c r="V79" s="18"/>
      <c r="W79" s="41"/>
    </row>
    <row r="80" spans="1:23" s="1" customFormat="1" ht="36" customHeight="1">
      <c r="A80" s="7">
        <f t="shared" si="13"/>
        <v>76</v>
      </c>
      <c r="B80" s="7">
        <v>2024</v>
      </c>
      <c r="C80" s="5" t="s">
        <v>40</v>
      </c>
      <c r="D80" s="5" t="s">
        <v>41</v>
      </c>
      <c r="E80" s="5" t="s">
        <v>123</v>
      </c>
      <c r="F80" s="6" t="s">
        <v>124</v>
      </c>
      <c r="G80" s="7" t="s">
        <v>42</v>
      </c>
      <c r="H80" s="6" t="s">
        <v>16</v>
      </c>
      <c r="I80" s="13">
        <v>478826</v>
      </c>
      <c r="J80" s="14">
        <f t="shared" si="14"/>
        <v>478826</v>
      </c>
      <c r="K80" s="14">
        <f t="shared" si="15"/>
        <v>478826</v>
      </c>
      <c r="L80" s="15">
        <f t="shared" si="12"/>
        <v>478826</v>
      </c>
      <c r="M80" s="15"/>
      <c r="N80" s="15">
        <f t="shared" si="11"/>
        <v>10246.876399999999</v>
      </c>
      <c r="O80" s="5"/>
      <c r="P80" s="17"/>
      <c r="Q80" s="17"/>
      <c r="R80" s="17"/>
      <c r="S80" s="40">
        <v>46021</v>
      </c>
      <c r="T80" s="18"/>
      <c r="U80" s="19"/>
      <c r="V80" s="18"/>
    </row>
    <row r="81" spans="1:23" s="1" customFormat="1" ht="36.75" customHeight="1">
      <c r="A81" s="7">
        <f t="shared" si="13"/>
        <v>77</v>
      </c>
      <c r="B81" s="7">
        <v>2024</v>
      </c>
      <c r="C81" s="5" t="s">
        <v>40</v>
      </c>
      <c r="D81" s="5" t="s">
        <v>41</v>
      </c>
      <c r="E81" s="5" t="s">
        <v>125</v>
      </c>
      <c r="F81" s="6" t="s">
        <v>126</v>
      </c>
      <c r="G81" s="7" t="s">
        <v>42</v>
      </c>
      <c r="H81" s="6" t="s">
        <v>16</v>
      </c>
      <c r="I81" s="13">
        <v>478826</v>
      </c>
      <c r="J81" s="14">
        <f t="shared" ref="J81:J99" si="16">IF(P81&gt;0,P81,L81)</f>
        <v>478826</v>
      </c>
      <c r="K81" s="14">
        <f t="shared" ref="K81:K99" si="17">IF(P81&gt;0,P81,L81)</f>
        <v>478826</v>
      </c>
      <c r="L81" s="15">
        <f t="shared" si="12"/>
        <v>478826</v>
      </c>
      <c r="M81" s="15"/>
      <c r="N81" s="15">
        <f t="shared" ref="N81:N96" si="18">J81*0.0214</f>
        <v>10246.876399999999</v>
      </c>
      <c r="O81" s="5"/>
      <c r="P81" s="17"/>
      <c r="Q81" s="17"/>
      <c r="R81" s="17"/>
      <c r="S81" s="40">
        <v>46021</v>
      </c>
      <c r="T81" s="18"/>
      <c r="U81" s="19"/>
      <c r="V81" s="18"/>
    </row>
    <row r="82" spans="1:23" s="1" customFormat="1" ht="35.25" customHeight="1">
      <c r="A82" s="7">
        <f t="shared" si="13"/>
        <v>78</v>
      </c>
      <c r="B82" s="7">
        <v>2024</v>
      </c>
      <c r="C82" s="5" t="s">
        <v>40</v>
      </c>
      <c r="D82" s="5" t="s">
        <v>41</v>
      </c>
      <c r="E82" s="5" t="s">
        <v>127</v>
      </c>
      <c r="F82" s="6" t="s">
        <v>128</v>
      </c>
      <c r="G82" s="7" t="s">
        <v>42</v>
      </c>
      <c r="H82" s="6" t="s">
        <v>16</v>
      </c>
      <c r="I82" s="13">
        <v>478826</v>
      </c>
      <c r="J82" s="14">
        <f t="shared" si="16"/>
        <v>478826</v>
      </c>
      <c r="K82" s="14">
        <f t="shared" si="17"/>
        <v>478826</v>
      </c>
      <c r="L82" s="15">
        <f t="shared" si="12"/>
        <v>478826</v>
      </c>
      <c r="M82" s="15"/>
      <c r="N82" s="15">
        <f t="shared" si="18"/>
        <v>10246.876399999999</v>
      </c>
      <c r="O82" s="5"/>
      <c r="P82" s="17"/>
      <c r="Q82" s="17"/>
      <c r="R82" s="17"/>
      <c r="S82" s="40">
        <v>46021</v>
      </c>
      <c r="T82" s="18"/>
      <c r="U82" s="19"/>
      <c r="V82" s="18"/>
    </row>
    <row r="83" spans="1:23" s="1" customFormat="1" ht="39" customHeight="1">
      <c r="A83" s="7">
        <f t="shared" si="13"/>
        <v>79</v>
      </c>
      <c r="B83" s="7">
        <v>2024</v>
      </c>
      <c r="C83" s="5" t="s">
        <v>40</v>
      </c>
      <c r="D83" s="5" t="s">
        <v>41</v>
      </c>
      <c r="E83" s="5" t="s">
        <v>129</v>
      </c>
      <c r="F83" s="6" t="s">
        <v>130</v>
      </c>
      <c r="G83" s="7" t="s">
        <v>42</v>
      </c>
      <c r="H83" s="6" t="s">
        <v>16</v>
      </c>
      <c r="I83" s="13">
        <v>478826</v>
      </c>
      <c r="J83" s="14">
        <f t="shared" si="16"/>
        <v>478826</v>
      </c>
      <c r="K83" s="14">
        <f t="shared" si="17"/>
        <v>478826</v>
      </c>
      <c r="L83" s="15">
        <f t="shared" si="12"/>
        <v>478826</v>
      </c>
      <c r="M83" s="15"/>
      <c r="N83" s="15">
        <f t="shared" si="18"/>
        <v>10246.876399999999</v>
      </c>
      <c r="O83" s="5"/>
      <c r="P83" s="17"/>
      <c r="Q83" s="17"/>
      <c r="R83" s="17"/>
      <c r="S83" s="40">
        <v>46021</v>
      </c>
      <c r="T83" s="18"/>
      <c r="U83" s="19"/>
      <c r="V83" s="18"/>
    </row>
    <row r="84" spans="1:23" s="1" customFormat="1" ht="39.75" customHeight="1">
      <c r="A84" s="7">
        <f t="shared" si="13"/>
        <v>80</v>
      </c>
      <c r="B84" s="7">
        <v>2024</v>
      </c>
      <c r="C84" s="5" t="s">
        <v>40</v>
      </c>
      <c r="D84" s="5" t="s">
        <v>41</v>
      </c>
      <c r="E84" s="5" t="s">
        <v>131</v>
      </c>
      <c r="F84" s="6" t="s">
        <v>132</v>
      </c>
      <c r="G84" s="7" t="s">
        <v>42</v>
      </c>
      <c r="H84" s="6" t="s">
        <v>17</v>
      </c>
      <c r="I84" s="13">
        <v>2039179.3015425839</v>
      </c>
      <c r="J84" s="14">
        <f t="shared" si="16"/>
        <v>2039179.3015425839</v>
      </c>
      <c r="K84" s="14">
        <f t="shared" si="17"/>
        <v>2039179.3015425839</v>
      </c>
      <c r="L84" s="15">
        <f t="shared" si="12"/>
        <v>2039179.3015425839</v>
      </c>
      <c r="M84" s="15"/>
      <c r="N84" s="15">
        <f t="shared" si="18"/>
        <v>43638.437053011294</v>
      </c>
      <c r="O84" s="5"/>
      <c r="P84" s="17"/>
      <c r="Q84" s="17"/>
      <c r="R84" s="17"/>
      <c r="S84" s="40">
        <v>46021</v>
      </c>
      <c r="T84" s="18"/>
      <c r="U84" s="19"/>
      <c r="V84" s="18"/>
    </row>
    <row r="85" spans="1:23" s="1" customFormat="1" ht="39" customHeight="1">
      <c r="A85" s="7">
        <f t="shared" si="13"/>
        <v>81</v>
      </c>
      <c r="B85" s="7">
        <v>2024</v>
      </c>
      <c r="C85" s="5" t="s">
        <v>40</v>
      </c>
      <c r="D85" s="5" t="s">
        <v>41</v>
      </c>
      <c r="E85" s="5" t="s">
        <v>131</v>
      </c>
      <c r="F85" s="6" t="s">
        <v>132</v>
      </c>
      <c r="G85" s="7" t="s">
        <v>42</v>
      </c>
      <c r="H85" s="6" t="s">
        <v>18</v>
      </c>
      <c r="I85" s="13">
        <v>1977518.4816908159</v>
      </c>
      <c r="J85" s="14">
        <f t="shared" si="16"/>
        <v>1977518.4816908159</v>
      </c>
      <c r="K85" s="14">
        <f t="shared" si="17"/>
        <v>1977518.4816908159</v>
      </c>
      <c r="L85" s="15">
        <f t="shared" si="12"/>
        <v>1977518.4816908159</v>
      </c>
      <c r="M85" s="15"/>
      <c r="N85" s="15">
        <f t="shared" si="18"/>
        <v>42318.895508183457</v>
      </c>
      <c r="O85" s="5"/>
      <c r="P85" s="17"/>
      <c r="Q85" s="17"/>
      <c r="R85" s="17"/>
      <c r="S85" s="40">
        <v>46021</v>
      </c>
      <c r="T85" s="18"/>
      <c r="U85" s="19"/>
      <c r="V85" s="18"/>
    </row>
    <row r="86" spans="1:23" s="1" customFormat="1" ht="39" customHeight="1">
      <c r="A86" s="7">
        <f t="shared" si="13"/>
        <v>82</v>
      </c>
      <c r="B86" s="7">
        <v>2024</v>
      </c>
      <c r="C86" s="5" t="s">
        <v>40</v>
      </c>
      <c r="D86" s="5" t="s">
        <v>41</v>
      </c>
      <c r="E86" s="5" t="s">
        <v>131</v>
      </c>
      <c r="F86" s="6" t="s">
        <v>132</v>
      </c>
      <c r="G86" s="7" t="s">
        <v>42</v>
      </c>
      <c r="H86" s="6" t="s">
        <v>12</v>
      </c>
      <c r="I86" s="13">
        <v>1969794.1796569917</v>
      </c>
      <c r="J86" s="14">
        <f t="shared" si="16"/>
        <v>1969794.1796569917</v>
      </c>
      <c r="K86" s="14">
        <f t="shared" si="17"/>
        <v>1969794.1796569917</v>
      </c>
      <c r="L86" s="15">
        <f t="shared" si="12"/>
        <v>1969794.1796569917</v>
      </c>
      <c r="M86" s="15"/>
      <c r="N86" s="15">
        <f t="shared" si="18"/>
        <v>42153.595444659622</v>
      </c>
      <c r="O86" s="5"/>
      <c r="P86" s="17"/>
      <c r="Q86" s="17"/>
      <c r="R86" s="17"/>
      <c r="S86" s="40">
        <v>46021</v>
      </c>
      <c r="T86" s="18"/>
      <c r="U86" s="19"/>
      <c r="V86" s="18"/>
    </row>
    <row r="87" spans="1:23" s="1" customFormat="1" ht="34.5" customHeight="1">
      <c r="A87" s="7">
        <f t="shared" si="13"/>
        <v>83</v>
      </c>
      <c r="B87" s="7">
        <v>2024</v>
      </c>
      <c r="C87" s="5" t="s">
        <v>40</v>
      </c>
      <c r="D87" s="5" t="s">
        <v>41</v>
      </c>
      <c r="E87" s="5" t="s">
        <v>133</v>
      </c>
      <c r="F87" s="6" t="s">
        <v>134</v>
      </c>
      <c r="G87" s="7" t="s">
        <v>42</v>
      </c>
      <c r="H87" s="6" t="s">
        <v>17</v>
      </c>
      <c r="I87" s="13">
        <v>2039179.3015425839</v>
      </c>
      <c r="J87" s="14">
        <f t="shared" si="16"/>
        <v>2039179.3015425839</v>
      </c>
      <c r="K87" s="14">
        <f t="shared" si="17"/>
        <v>2039179.3015425839</v>
      </c>
      <c r="L87" s="15">
        <f t="shared" si="12"/>
        <v>2039179.3015425839</v>
      </c>
      <c r="M87" s="15"/>
      <c r="N87" s="15">
        <f t="shared" si="18"/>
        <v>43638.437053011294</v>
      </c>
      <c r="O87" s="5"/>
      <c r="P87" s="17"/>
      <c r="Q87" s="17"/>
      <c r="R87" s="17"/>
      <c r="S87" s="40">
        <v>46021</v>
      </c>
      <c r="T87" s="18"/>
      <c r="U87" s="19"/>
      <c r="V87" s="18"/>
    </row>
    <row r="88" spans="1:23" s="1" customFormat="1" ht="37.5" customHeight="1">
      <c r="A88" s="7">
        <f t="shared" si="13"/>
        <v>84</v>
      </c>
      <c r="B88" s="7">
        <v>2024</v>
      </c>
      <c r="C88" s="5" t="s">
        <v>40</v>
      </c>
      <c r="D88" s="5" t="s">
        <v>41</v>
      </c>
      <c r="E88" s="5" t="s">
        <v>133</v>
      </c>
      <c r="F88" s="6" t="s">
        <v>134</v>
      </c>
      <c r="G88" s="7" t="s">
        <v>42</v>
      </c>
      <c r="H88" s="6" t="s">
        <v>18</v>
      </c>
      <c r="I88" s="13">
        <v>1977518.4816908159</v>
      </c>
      <c r="J88" s="14">
        <f t="shared" si="16"/>
        <v>1977518.4816908159</v>
      </c>
      <c r="K88" s="14">
        <f t="shared" si="17"/>
        <v>1977518.4816908159</v>
      </c>
      <c r="L88" s="15">
        <f t="shared" si="12"/>
        <v>1977518.4816908159</v>
      </c>
      <c r="M88" s="15"/>
      <c r="N88" s="15">
        <f t="shared" si="18"/>
        <v>42318.895508183457</v>
      </c>
      <c r="O88" s="5"/>
      <c r="P88" s="17"/>
      <c r="Q88" s="17"/>
      <c r="R88" s="17"/>
      <c r="S88" s="40">
        <v>46021</v>
      </c>
      <c r="T88" s="18"/>
      <c r="U88" s="19"/>
      <c r="V88" s="18"/>
    </row>
    <row r="89" spans="1:23" s="1" customFormat="1" ht="39" customHeight="1">
      <c r="A89" s="7">
        <f t="shared" si="13"/>
        <v>85</v>
      </c>
      <c r="B89" s="7">
        <v>2024</v>
      </c>
      <c r="C89" s="5" t="s">
        <v>40</v>
      </c>
      <c r="D89" s="5" t="s">
        <v>41</v>
      </c>
      <c r="E89" s="5" t="s">
        <v>133</v>
      </c>
      <c r="F89" s="6" t="s">
        <v>134</v>
      </c>
      <c r="G89" s="7" t="s">
        <v>42</v>
      </c>
      <c r="H89" s="6" t="s">
        <v>12</v>
      </c>
      <c r="I89" s="13">
        <v>1950712.8325643521</v>
      </c>
      <c r="J89" s="14">
        <f t="shared" si="16"/>
        <v>1950712.8325643521</v>
      </c>
      <c r="K89" s="14">
        <f t="shared" si="17"/>
        <v>1950712.8325643521</v>
      </c>
      <c r="L89" s="15">
        <f t="shared" si="12"/>
        <v>1950712.8325643521</v>
      </c>
      <c r="M89" s="15"/>
      <c r="N89" s="15">
        <f t="shared" si="18"/>
        <v>41745.25461687713</v>
      </c>
      <c r="O89" s="5"/>
      <c r="P89" s="17"/>
      <c r="Q89" s="17"/>
      <c r="R89" s="17"/>
      <c r="S89" s="40">
        <v>46021</v>
      </c>
      <c r="T89" s="18"/>
      <c r="U89" s="19"/>
      <c r="V89" s="18"/>
    </row>
    <row r="90" spans="1:23" s="1" customFormat="1" ht="39.75" customHeight="1">
      <c r="A90" s="7">
        <f t="shared" si="13"/>
        <v>86</v>
      </c>
      <c r="B90" s="7">
        <v>2024</v>
      </c>
      <c r="C90" s="5" t="s">
        <v>40</v>
      </c>
      <c r="D90" s="5" t="s">
        <v>41</v>
      </c>
      <c r="E90" s="5" t="s">
        <v>135</v>
      </c>
      <c r="F90" s="6" t="s">
        <v>136</v>
      </c>
      <c r="G90" s="7" t="s">
        <v>42</v>
      </c>
      <c r="H90" s="6" t="s">
        <v>17</v>
      </c>
      <c r="I90" s="13">
        <v>1196763.4671192719</v>
      </c>
      <c r="J90" s="14">
        <f t="shared" si="16"/>
        <v>1196763.4671192719</v>
      </c>
      <c r="K90" s="14">
        <f t="shared" si="17"/>
        <v>1196763.4671192719</v>
      </c>
      <c r="L90" s="15">
        <f t="shared" si="12"/>
        <v>1196763.4671192719</v>
      </c>
      <c r="M90" s="15"/>
      <c r="N90" s="15">
        <f t="shared" si="18"/>
        <v>25610.738196352417</v>
      </c>
      <c r="O90" s="5"/>
      <c r="P90" s="17"/>
      <c r="Q90" s="17"/>
      <c r="R90" s="17"/>
      <c r="S90" s="40">
        <v>46021</v>
      </c>
      <c r="T90" s="18"/>
      <c r="U90" s="19"/>
      <c r="V90" s="18"/>
    </row>
    <row r="91" spans="1:23" s="1" customFormat="1" ht="37.5" customHeight="1">
      <c r="A91" s="7">
        <f t="shared" si="13"/>
        <v>87</v>
      </c>
      <c r="B91" s="7">
        <v>2024</v>
      </c>
      <c r="C91" s="5" t="s">
        <v>40</v>
      </c>
      <c r="D91" s="5" t="s">
        <v>41</v>
      </c>
      <c r="E91" s="5" t="s">
        <v>135</v>
      </c>
      <c r="F91" s="6" t="s">
        <v>136</v>
      </c>
      <c r="G91" s="7" t="s">
        <v>42</v>
      </c>
      <c r="H91" s="6" t="s">
        <v>18</v>
      </c>
      <c r="I91" s="13">
        <v>1577807.4427808397</v>
      </c>
      <c r="J91" s="14">
        <f t="shared" si="16"/>
        <v>1577807.4427808397</v>
      </c>
      <c r="K91" s="14">
        <f t="shared" si="17"/>
        <v>1577807.4427808397</v>
      </c>
      <c r="L91" s="15">
        <f t="shared" si="12"/>
        <v>1577807.4427808397</v>
      </c>
      <c r="M91" s="15"/>
      <c r="N91" s="15">
        <f t="shared" si="18"/>
        <v>33765.079275509968</v>
      </c>
      <c r="O91" s="5"/>
      <c r="P91" s="17"/>
      <c r="Q91" s="17"/>
      <c r="R91" s="17"/>
      <c r="S91" s="40">
        <v>46021</v>
      </c>
      <c r="T91" s="18"/>
      <c r="U91" s="19"/>
      <c r="V91" s="18"/>
    </row>
    <row r="92" spans="1:23" s="1" customFormat="1" ht="36.75" customHeight="1">
      <c r="A92" s="7">
        <f t="shared" si="13"/>
        <v>88</v>
      </c>
      <c r="B92" s="7">
        <v>2024</v>
      </c>
      <c r="C92" s="5" t="s">
        <v>40</v>
      </c>
      <c r="D92" s="5" t="s">
        <v>41</v>
      </c>
      <c r="E92" s="5" t="s">
        <v>135</v>
      </c>
      <c r="F92" s="6" t="s">
        <v>136</v>
      </c>
      <c r="G92" s="7" t="s">
        <v>42</v>
      </c>
      <c r="H92" s="6" t="s">
        <v>12</v>
      </c>
      <c r="I92" s="13">
        <v>1121917.0855672078</v>
      </c>
      <c r="J92" s="14">
        <f t="shared" si="16"/>
        <v>1121917.0855672078</v>
      </c>
      <c r="K92" s="14">
        <f t="shared" si="17"/>
        <v>1121917.0855672078</v>
      </c>
      <c r="L92" s="15">
        <f t="shared" si="12"/>
        <v>1121917.0855672078</v>
      </c>
      <c r="M92" s="15"/>
      <c r="N92" s="15">
        <f t="shared" si="18"/>
        <v>24009.025631138244</v>
      </c>
      <c r="O92" s="5"/>
      <c r="P92" s="17"/>
      <c r="Q92" s="17"/>
      <c r="R92" s="17"/>
      <c r="S92" s="40">
        <v>46021</v>
      </c>
      <c r="T92" s="18"/>
      <c r="U92" s="19"/>
      <c r="V92" s="18"/>
    </row>
    <row r="93" spans="1:23" s="1" customFormat="1" ht="37.5" customHeight="1">
      <c r="A93" s="7">
        <f t="shared" si="13"/>
        <v>89</v>
      </c>
      <c r="B93" s="7">
        <v>2024</v>
      </c>
      <c r="C93" s="5" t="s">
        <v>40</v>
      </c>
      <c r="D93" s="5" t="s">
        <v>41</v>
      </c>
      <c r="E93" s="5" t="s">
        <v>137</v>
      </c>
      <c r="F93" s="6" t="s">
        <v>138</v>
      </c>
      <c r="G93" s="7" t="s">
        <v>42</v>
      </c>
      <c r="H93" s="6" t="s">
        <v>12</v>
      </c>
      <c r="I93" s="13">
        <v>732221.72969270393</v>
      </c>
      <c r="J93" s="14">
        <f t="shared" si="16"/>
        <v>732221.72969270393</v>
      </c>
      <c r="K93" s="14">
        <f t="shared" si="17"/>
        <v>732221.72969270393</v>
      </c>
      <c r="L93" s="15">
        <f t="shared" si="12"/>
        <v>732221.72969270393</v>
      </c>
      <c r="M93" s="15"/>
      <c r="N93" s="15">
        <f t="shared" si="18"/>
        <v>15669.545015423862</v>
      </c>
      <c r="O93" s="5"/>
      <c r="P93" s="17"/>
      <c r="Q93" s="17"/>
      <c r="R93" s="17"/>
      <c r="S93" s="40">
        <v>46021</v>
      </c>
      <c r="T93" s="18"/>
      <c r="U93" s="19"/>
      <c r="V93" s="18"/>
    </row>
    <row r="94" spans="1:23" s="1" customFormat="1" ht="40.5" customHeight="1">
      <c r="A94" s="7">
        <f t="shared" si="13"/>
        <v>90</v>
      </c>
      <c r="B94" s="7">
        <v>2024</v>
      </c>
      <c r="C94" s="5" t="s">
        <v>40</v>
      </c>
      <c r="D94" s="5" t="s">
        <v>41</v>
      </c>
      <c r="E94" s="5" t="s">
        <v>139</v>
      </c>
      <c r="F94" s="6" t="s">
        <v>140</v>
      </c>
      <c r="G94" s="7" t="s">
        <v>42</v>
      </c>
      <c r="H94" s="6" t="s">
        <v>16</v>
      </c>
      <c r="I94" s="13">
        <v>478826</v>
      </c>
      <c r="J94" s="14">
        <f t="shared" si="16"/>
        <v>478826</v>
      </c>
      <c r="K94" s="14">
        <f t="shared" si="17"/>
        <v>478826</v>
      </c>
      <c r="L94" s="15">
        <f t="shared" si="12"/>
        <v>478826</v>
      </c>
      <c r="M94" s="15"/>
      <c r="N94" s="15">
        <f t="shared" si="18"/>
        <v>10246.876399999999</v>
      </c>
      <c r="O94" s="5"/>
      <c r="P94" s="17"/>
      <c r="Q94" s="17"/>
      <c r="R94" s="17"/>
      <c r="S94" s="40">
        <v>46021</v>
      </c>
      <c r="T94" s="18"/>
      <c r="U94" s="19"/>
      <c r="V94" s="18"/>
    </row>
    <row r="95" spans="1:23" s="1" customFormat="1" ht="39" customHeight="1">
      <c r="A95" s="7">
        <f t="shared" si="13"/>
        <v>91</v>
      </c>
      <c r="B95" s="7">
        <v>2025</v>
      </c>
      <c r="C95" s="5" t="s">
        <v>40</v>
      </c>
      <c r="D95" s="5" t="s">
        <v>41</v>
      </c>
      <c r="E95" s="20" t="s">
        <v>141</v>
      </c>
      <c r="F95" s="21" t="s">
        <v>142</v>
      </c>
      <c r="G95" s="8" t="s">
        <v>42</v>
      </c>
      <c r="H95" s="21" t="s">
        <v>15</v>
      </c>
      <c r="I95" s="13">
        <v>4188718</v>
      </c>
      <c r="J95" s="13">
        <v>4622434.62</v>
      </c>
      <c r="K95" s="13">
        <v>4622434.62</v>
      </c>
      <c r="L95" s="15">
        <f t="shared" si="12"/>
        <v>4188718</v>
      </c>
      <c r="M95" s="15"/>
      <c r="N95" s="15">
        <f t="shared" si="18"/>
        <v>98920.100867999994</v>
      </c>
      <c r="O95" s="5"/>
      <c r="P95" s="16">
        <f>L95/2.5</f>
        <v>1675487.2</v>
      </c>
      <c r="Q95" s="17"/>
      <c r="R95" s="17"/>
      <c r="S95" s="40">
        <v>46021</v>
      </c>
      <c r="T95" s="27"/>
      <c r="U95" s="19"/>
      <c r="V95" s="18"/>
      <c r="W95" s="41"/>
    </row>
    <row r="96" spans="1:23" s="1" customFormat="1" ht="37.5" customHeight="1">
      <c r="A96" s="7">
        <f t="shared" si="13"/>
        <v>92</v>
      </c>
      <c r="B96" s="7">
        <v>2024</v>
      </c>
      <c r="C96" s="5" t="s">
        <v>40</v>
      </c>
      <c r="D96" s="5" t="s">
        <v>41</v>
      </c>
      <c r="E96" s="5" t="s">
        <v>141</v>
      </c>
      <c r="F96" s="6" t="s">
        <v>142</v>
      </c>
      <c r="G96" s="7" t="s">
        <v>42</v>
      </c>
      <c r="H96" s="6" t="s">
        <v>16</v>
      </c>
      <c r="I96" s="13">
        <v>478826</v>
      </c>
      <c r="J96" s="14">
        <f t="shared" si="16"/>
        <v>478826</v>
      </c>
      <c r="K96" s="14">
        <f t="shared" si="17"/>
        <v>478826</v>
      </c>
      <c r="L96" s="15">
        <f t="shared" si="12"/>
        <v>478826</v>
      </c>
      <c r="M96" s="15"/>
      <c r="N96" s="15">
        <f t="shared" si="18"/>
        <v>10246.876399999999</v>
      </c>
      <c r="O96" s="5"/>
      <c r="P96" s="17"/>
      <c r="Q96" s="17"/>
      <c r="R96" s="17"/>
      <c r="S96" s="40">
        <v>46021</v>
      </c>
      <c r="T96" s="18"/>
      <c r="U96" s="19"/>
      <c r="V96" s="18"/>
    </row>
    <row r="97" spans="1:23" s="1" customFormat="1" ht="36" customHeight="1">
      <c r="A97" s="7">
        <f t="shared" si="13"/>
        <v>93</v>
      </c>
      <c r="B97" s="7">
        <v>2025</v>
      </c>
      <c r="C97" s="5" t="s">
        <v>40</v>
      </c>
      <c r="D97" s="5" t="s">
        <v>41</v>
      </c>
      <c r="E97" s="20" t="s">
        <v>143</v>
      </c>
      <c r="F97" s="21" t="s">
        <v>144</v>
      </c>
      <c r="G97" s="8" t="s">
        <v>42</v>
      </c>
      <c r="H97" s="21" t="s">
        <v>8</v>
      </c>
      <c r="I97" s="13">
        <v>1154364</v>
      </c>
      <c r="J97" s="13">
        <v>1273891.47</v>
      </c>
      <c r="K97" s="13">
        <v>1273891.47</v>
      </c>
      <c r="L97" s="15">
        <f t="shared" si="12"/>
        <v>1154364</v>
      </c>
      <c r="M97" s="15"/>
      <c r="N97" s="15"/>
      <c r="O97" s="5"/>
      <c r="P97" s="16">
        <f>L97/2.5</f>
        <v>461745.6</v>
      </c>
      <c r="Q97" s="17"/>
      <c r="R97" s="17"/>
      <c r="S97" s="40">
        <v>46021</v>
      </c>
      <c r="T97" s="27"/>
      <c r="U97" s="19"/>
      <c r="V97" s="18"/>
      <c r="W97" s="41"/>
    </row>
    <row r="98" spans="1:23" s="1" customFormat="1" ht="36.75" customHeight="1">
      <c r="A98" s="7">
        <f t="shared" si="13"/>
        <v>94</v>
      </c>
      <c r="B98" s="7">
        <v>2025</v>
      </c>
      <c r="C98" s="5" t="s">
        <v>40</v>
      </c>
      <c r="D98" s="5" t="s">
        <v>41</v>
      </c>
      <c r="E98" s="20" t="s">
        <v>145</v>
      </c>
      <c r="F98" s="6" t="s">
        <v>146</v>
      </c>
      <c r="G98" s="7" t="s">
        <v>42</v>
      </c>
      <c r="H98" s="6" t="s">
        <v>15</v>
      </c>
      <c r="I98" s="13">
        <v>7041192.7714247992</v>
      </c>
      <c r="J98" s="14">
        <v>7770266.04</v>
      </c>
      <c r="K98" s="13">
        <v>7770266.04</v>
      </c>
      <c r="L98" s="15">
        <f>I98</f>
        <v>7041192.7714247992</v>
      </c>
      <c r="M98" s="15"/>
      <c r="N98" s="15">
        <f>J98*0.0214</f>
        <v>166283.693256</v>
      </c>
      <c r="O98" s="5"/>
      <c r="P98" s="16">
        <f>L98/2.5</f>
        <v>2816477.1085699196</v>
      </c>
      <c r="Q98" s="17"/>
      <c r="R98" s="17"/>
      <c r="S98" s="40">
        <v>46021</v>
      </c>
      <c r="T98" s="27"/>
      <c r="U98" s="19"/>
      <c r="V98" s="18"/>
      <c r="W98" s="41"/>
    </row>
    <row r="99" spans="1:23" s="1" customFormat="1" ht="38.25" customHeight="1">
      <c r="A99" s="7">
        <f t="shared" si="13"/>
        <v>95</v>
      </c>
      <c r="B99" s="7">
        <v>2024</v>
      </c>
      <c r="C99" s="5" t="s">
        <v>40</v>
      </c>
      <c r="D99" s="5" t="s">
        <v>41</v>
      </c>
      <c r="E99" s="5" t="s">
        <v>145</v>
      </c>
      <c r="F99" s="6" t="s">
        <v>146</v>
      </c>
      <c r="G99" s="7" t="s">
        <v>42</v>
      </c>
      <c r="H99" s="6" t="s">
        <v>16</v>
      </c>
      <c r="I99" s="13">
        <v>329327.47628999996</v>
      </c>
      <c r="J99" s="14">
        <f t="shared" si="16"/>
        <v>329327.47628999996</v>
      </c>
      <c r="K99" s="14">
        <f t="shared" si="17"/>
        <v>329327.47628999996</v>
      </c>
      <c r="L99" s="15">
        <f>I99</f>
        <v>329327.47628999996</v>
      </c>
      <c r="M99" s="15"/>
      <c r="N99" s="15">
        <f>J99*0.0214</f>
        <v>7047.6079926059992</v>
      </c>
      <c r="O99" s="5"/>
      <c r="P99" s="17"/>
      <c r="Q99" s="17"/>
      <c r="R99" s="17"/>
      <c r="S99" s="40">
        <v>46021</v>
      </c>
      <c r="T99" s="18"/>
      <c r="U99" s="19"/>
      <c r="V99" s="18"/>
    </row>
    <row r="100" spans="1:23" s="1" customFormat="1" ht="42.75" customHeight="1">
      <c r="A100" s="7">
        <f t="shared" si="13"/>
        <v>96</v>
      </c>
      <c r="B100" s="7">
        <v>2024</v>
      </c>
      <c r="C100" s="5" t="s">
        <v>40</v>
      </c>
      <c r="D100" s="5" t="s">
        <v>41</v>
      </c>
      <c r="E100" s="5" t="s">
        <v>147</v>
      </c>
      <c r="F100" s="6" t="s">
        <v>148</v>
      </c>
      <c r="G100" s="7" t="s">
        <v>42</v>
      </c>
      <c r="H100" s="6" t="s">
        <v>16</v>
      </c>
      <c r="I100" s="13">
        <v>478826</v>
      </c>
      <c r="J100" s="14">
        <f>IF(P100&gt;0,P100,L100)</f>
        <v>478826</v>
      </c>
      <c r="K100" s="14">
        <f>IF(P100&gt;0,P100,L100)</f>
        <v>478826</v>
      </c>
      <c r="L100" s="15">
        <f>I100</f>
        <v>478826</v>
      </c>
      <c r="M100" s="15"/>
      <c r="N100" s="15">
        <f>J100*0.0214</f>
        <v>10246.876399999999</v>
      </c>
      <c r="O100" s="5"/>
      <c r="P100" s="17"/>
      <c r="Q100" s="17"/>
      <c r="R100" s="17"/>
      <c r="S100" s="40">
        <v>46021</v>
      </c>
      <c r="T100" s="18"/>
      <c r="U100" s="19"/>
      <c r="V100" s="18"/>
    </row>
    <row r="101" spans="1:23" s="1" customFormat="1" ht="39.75" customHeight="1">
      <c r="A101" s="7">
        <f t="shared" si="13"/>
        <v>97</v>
      </c>
      <c r="B101" s="7">
        <v>2024</v>
      </c>
      <c r="C101" s="5" t="s">
        <v>40</v>
      </c>
      <c r="D101" s="5" t="s">
        <v>41</v>
      </c>
      <c r="E101" s="5" t="s">
        <v>149</v>
      </c>
      <c r="F101" s="6" t="s">
        <v>150</v>
      </c>
      <c r="G101" s="7" t="s">
        <v>42</v>
      </c>
      <c r="H101" s="6" t="s">
        <v>16</v>
      </c>
      <c r="I101" s="13">
        <v>478826</v>
      </c>
      <c r="J101" s="14">
        <f>IF(P101&gt;0,P101,L101)</f>
        <v>478826</v>
      </c>
      <c r="K101" s="14">
        <f>IF(P101&gt;0,P101,L101)</f>
        <v>478826</v>
      </c>
      <c r="L101" s="15">
        <f>I101</f>
        <v>478826</v>
      </c>
      <c r="M101" s="15"/>
      <c r="N101" s="15">
        <f>J101*0.0214</f>
        <v>10246.876399999999</v>
      </c>
      <c r="O101" s="5"/>
      <c r="P101" s="17"/>
      <c r="Q101" s="17"/>
      <c r="R101" s="17"/>
      <c r="S101" s="40">
        <v>46021</v>
      </c>
      <c r="T101" s="18"/>
      <c r="U101" s="19"/>
      <c r="V101" s="18"/>
    </row>
    <row r="102" spans="1:23" s="1" customFormat="1" ht="36.75" customHeight="1">
      <c r="A102" s="7">
        <f t="shared" si="13"/>
        <v>98</v>
      </c>
      <c r="B102" s="7">
        <v>2024</v>
      </c>
      <c r="C102" s="5" t="s">
        <v>40</v>
      </c>
      <c r="D102" s="5" t="s">
        <v>41</v>
      </c>
      <c r="E102" s="5" t="s">
        <v>151</v>
      </c>
      <c r="F102" s="6" t="s">
        <v>152</v>
      </c>
      <c r="G102" s="7" t="s">
        <v>42</v>
      </c>
      <c r="H102" s="6" t="s">
        <v>17</v>
      </c>
      <c r="I102" s="13">
        <v>1790722.3495405677</v>
      </c>
      <c r="J102" s="14">
        <f>IF(P102&gt;0,P102,L102)</f>
        <v>1790722.3495405677</v>
      </c>
      <c r="K102" s="14">
        <f>IF(P102&gt;0,P102,L102)</f>
        <v>1790722.3495405677</v>
      </c>
      <c r="L102" s="15">
        <f t="shared" ref="L102:L110" si="19">I102</f>
        <v>1790722.3495405677</v>
      </c>
      <c r="M102" s="15"/>
      <c r="N102" s="15">
        <f t="shared" ref="N102:N110" si="20">J102*0.0214</f>
        <v>38321.458280168146</v>
      </c>
      <c r="O102" s="5"/>
      <c r="P102" s="17"/>
      <c r="Q102" s="17"/>
      <c r="R102" s="17"/>
      <c r="S102" s="40">
        <v>46021</v>
      </c>
      <c r="T102" s="18"/>
      <c r="U102" s="19"/>
      <c r="V102" s="18"/>
    </row>
    <row r="103" spans="1:23" s="1" customFormat="1" ht="54.75" customHeight="1">
      <c r="A103" s="7">
        <f t="shared" si="13"/>
        <v>99</v>
      </c>
      <c r="B103" s="7">
        <v>2025</v>
      </c>
      <c r="C103" s="5" t="s">
        <v>40</v>
      </c>
      <c r="D103" s="5" t="s">
        <v>41</v>
      </c>
      <c r="E103" s="20" t="s">
        <v>153</v>
      </c>
      <c r="F103" s="21" t="s">
        <v>154</v>
      </c>
      <c r="G103" s="8" t="s">
        <v>42</v>
      </c>
      <c r="H103" s="21" t="s">
        <v>11</v>
      </c>
      <c r="I103" s="13">
        <v>26299816.70338773</v>
      </c>
      <c r="J103" s="13">
        <v>26299816.699999999</v>
      </c>
      <c r="K103" s="13">
        <v>26299816.699999999</v>
      </c>
      <c r="L103" s="15">
        <f t="shared" si="19"/>
        <v>26299816.70338773</v>
      </c>
      <c r="M103" s="22"/>
      <c r="N103" s="22">
        <f t="shared" si="20"/>
        <v>562816.07737999992</v>
      </c>
      <c r="O103" s="5"/>
      <c r="P103" s="17"/>
      <c r="Q103" s="17"/>
      <c r="R103" s="17"/>
      <c r="S103" s="40">
        <v>46021</v>
      </c>
      <c r="T103" s="27"/>
      <c r="U103" s="19"/>
      <c r="V103" s="18"/>
      <c r="W103" s="41"/>
    </row>
    <row r="104" spans="1:23" s="1" customFormat="1" ht="46.5" customHeight="1">
      <c r="A104" s="7">
        <f t="shared" si="13"/>
        <v>100</v>
      </c>
      <c r="B104" s="7">
        <v>2024</v>
      </c>
      <c r="C104" s="5" t="s">
        <v>40</v>
      </c>
      <c r="D104" s="5" t="s">
        <v>41</v>
      </c>
      <c r="E104" s="5" t="s">
        <v>155</v>
      </c>
      <c r="F104" s="6" t="s">
        <v>156</v>
      </c>
      <c r="G104" s="7" t="s">
        <v>42</v>
      </c>
      <c r="H104" s="6" t="s">
        <v>17</v>
      </c>
      <c r="I104" s="13">
        <v>2649793.2041772716</v>
      </c>
      <c r="J104" s="14">
        <f t="shared" ref="J104:J110" si="21">IF(P104&gt;0,P104,L104)</f>
        <v>2649793.2041772716</v>
      </c>
      <c r="K104" s="14">
        <f t="shared" ref="K104:K110" si="22">IF(P104&gt;0,P104,L104)</f>
        <v>2649793.2041772716</v>
      </c>
      <c r="L104" s="15">
        <f t="shared" si="19"/>
        <v>2649793.2041772716</v>
      </c>
      <c r="M104" s="15"/>
      <c r="N104" s="15">
        <f t="shared" si="20"/>
        <v>56705.574569393611</v>
      </c>
      <c r="O104" s="5"/>
      <c r="P104" s="17"/>
      <c r="Q104" s="17"/>
      <c r="R104" s="17"/>
      <c r="S104" s="40">
        <v>46021</v>
      </c>
      <c r="T104" s="18"/>
      <c r="U104" s="19"/>
      <c r="V104" s="18"/>
    </row>
    <row r="105" spans="1:23" s="1" customFormat="1" ht="42.75" customHeight="1">
      <c r="A105" s="7">
        <f t="shared" si="13"/>
        <v>101</v>
      </c>
      <c r="B105" s="7">
        <v>2024</v>
      </c>
      <c r="C105" s="5" t="s">
        <v>40</v>
      </c>
      <c r="D105" s="5" t="s">
        <v>41</v>
      </c>
      <c r="E105" s="5" t="s">
        <v>155</v>
      </c>
      <c r="F105" s="6" t="s">
        <v>156</v>
      </c>
      <c r="G105" s="7" t="s">
        <v>42</v>
      </c>
      <c r="H105" s="6" t="s">
        <v>18</v>
      </c>
      <c r="I105" s="13">
        <v>2428349.7815999999</v>
      </c>
      <c r="J105" s="14">
        <f t="shared" si="21"/>
        <v>2428349.7815999999</v>
      </c>
      <c r="K105" s="14">
        <f t="shared" si="22"/>
        <v>2428349.7815999999</v>
      </c>
      <c r="L105" s="15">
        <f t="shared" si="19"/>
        <v>2428349.7815999999</v>
      </c>
      <c r="M105" s="15"/>
      <c r="N105" s="15">
        <f t="shared" si="20"/>
        <v>51966.685326239996</v>
      </c>
      <c r="O105" s="5"/>
      <c r="P105" s="17"/>
      <c r="Q105" s="17"/>
      <c r="R105" s="17"/>
      <c r="S105" s="40">
        <v>46021</v>
      </c>
      <c r="T105" s="18"/>
      <c r="U105" s="19"/>
      <c r="V105" s="18"/>
    </row>
    <row r="106" spans="1:23" s="1" customFormat="1" ht="42" customHeight="1">
      <c r="A106" s="7">
        <f t="shared" si="13"/>
        <v>102</v>
      </c>
      <c r="B106" s="7">
        <v>2024</v>
      </c>
      <c r="C106" s="5" t="s">
        <v>40</v>
      </c>
      <c r="D106" s="5" t="s">
        <v>41</v>
      </c>
      <c r="E106" s="5" t="s">
        <v>155</v>
      </c>
      <c r="F106" s="6" t="s">
        <v>156</v>
      </c>
      <c r="G106" s="7" t="s">
        <v>42</v>
      </c>
      <c r="H106" s="6" t="s">
        <v>12</v>
      </c>
      <c r="I106" s="13">
        <v>1914946.7771652476</v>
      </c>
      <c r="J106" s="14">
        <f t="shared" si="21"/>
        <v>1914946.7771652476</v>
      </c>
      <c r="K106" s="14">
        <f t="shared" si="22"/>
        <v>1914946.7771652476</v>
      </c>
      <c r="L106" s="15">
        <f t="shared" si="19"/>
        <v>1914946.7771652476</v>
      </c>
      <c r="M106" s="15"/>
      <c r="N106" s="15">
        <f t="shared" si="20"/>
        <v>40979.861031336295</v>
      </c>
      <c r="O106" s="5"/>
      <c r="P106" s="17"/>
      <c r="Q106" s="17"/>
      <c r="R106" s="17"/>
      <c r="S106" s="40">
        <v>46021</v>
      </c>
      <c r="T106" s="18"/>
      <c r="U106" s="19"/>
      <c r="V106" s="18"/>
    </row>
    <row r="107" spans="1:23" s="1" customFormat="1" ht="39" customHeight="1">
      <c r="A107" s="7">
        <f t="shared" si="13"/>
        <v>103</v>
      </c>
      <c r="B107" s="7">
        <v>2024</v>
      </c>
      <c r="C107" s="5" t="s">
        <v>40</v>
      </c>
      <c r="D107" s="5" t="s">
        <v>41</v>
      </c>
      <c r="E107" s="5" t="s">
        <v>157</v>
      </c>
      <c r="F107" s="6" t="s">
        <v>158</v>
      </c>
      <c r="G107" s="7" t="s">
        <v>42</v>
      </c>
      <c r="H107" s="6" t="s">
        <v>17</v>
      </c>
      <c r="I107" s="13">
        <v>1909675.7911861916</v>
      </c>
      <c r="J107" s="14">
        <f t="shared" si="21"/>
        <v>1909675.7911861916</v>
      </c>
      <c r="K107" s="14">
        <f t="shared" si="22"/>
        <v>1909675.7911861916</v>
      </c>
      <c r="L107" s="15">
        <f t="shared" si="19"/>
        <v>1909675.7911861916</v>
      </c>
      <c r="M107" s="15"/>
      <c r="N107" s="15">
        <f t="shared" si="20"/>
        <v>40867.061931384502</v>
      </c>
      <c r="O107" s="5"/>
      <c r="P107" s="17"/>
      <c r="Q107" s="17"/>
      <c r="R107" s="17"/>
      <c r="S107" s="40">
        <v>46021</v>
      </c>
      <c r="T107" s="18"/>
      <c r="U107" s="19"/>
      <c r="V107" s="18"/>
    </row>
    <row r="108" spans="1:23" s="1" customFormat="1" ht="37.5" customHeight="1">
      <c r="A108" s="7">
        <f t="shared" si="13"/>
        <v>104</v>
      </c>
      <c r="B108" s="7">
        <v>2024</v>
      </c>
      <c r="C108" s="5" t="s">
        <v>40</v>
      </c>
      <c r="D108" s="5" t="s">
        <v>41</v>
      </c>
      <c r="E108" s="5" t="s">
        <v>157</v>
      </c>
      <c r="F108" s="6" t="s">
        <v>158</v>
      </c>
      <c r="G108" s="7" t="s">
        <v>42</v>
      </c>
      <c r="H108" s="6" t="s">
        <v>18</v>
      </c>
      <c r="I108" s="13">
        <v>2023512.0851532235</v>
      </c>
      <c r="J108" s="14">
        <f t="shared" si="21"/>
        <v>2023512.0851532235</v>
      </c>
      <c r="K108" s="14">
        <f t="shared" si="22"/>
        <v>2023512.0851532235</v>
      </c>
      <c r="L108" s="15">
        <f t="shared" si="19"/>
        <v>2023512.0851532235</v>
      </c>
      <c r="M108" s="15"/>
      <c r="N108" s="15">
        <f t="shared" si="20"/>
        <v>43303.158622278977</v>
      </c>
      <c r="O108" s="5"/>
      <c r="P108" s="17"/>
      <c r="Q108" s="17"/>
      <c r="R108" s="17"/>
      <c r="S108" s="40">
        <v>46021</v>
      </c>
      <c r="T108" s="18"/>
      <c r="U108" s="19"/>
      <c r="V108" s="18"/>
    </row>
    <row r="109" spans="1:23" s="1" customFormat="1" ht="40.5" customHeight="1">
      <c r="A109" s="7">
        <f t="shared" si="13"/>
        <v>105</v>
      </c>
      <c r="B109" s="7">
        <v>2024</v>
      </c>
      <c r="C109" s="5" t="s">
        <v>40</v>
      </c>
      <c r="D109" s="5" t="s">
        <v>41</v>
      </c>
      <c r="E109" s="5" t="s">
        <v>157</v>
      </c>
      <c r="F109" s="6" t="s">
        <v>158</v>
      </c>
      <c r="G109" s="7" t="s">
        <v>42</v>
      </c>
      <c r="H109" s="6" t="s">
        <v>12</v>
      </c>
      <c r="I109" s="13">
        <v>1643723.1061533359</v>
      </c>
      <c r="J109" s="14">
        <f t="shared" si="21"/>
        <v>1643723.1061533359</v>
      </c>
      <c r="K109" s="14">
        <f t="shared" si="22"/>
        <v>1643723.1061533359</v>
      </c>
      <c r="L109" s="15">
        <f t="shared" si="19"/>
        <v>1643723.1061533359</v>
      </c>
      <c r="M109" s="15"/>
      <c r="N109" s="15">
        <f t="shared" si="20"/>
        <v>35175.674471681385</v>
      </c>
      <c r="O109" s="5"/>
      <c r="P109" s="17"/>
      <c r="Q109" s="17"/>
      <c r="R109" s="17"/>
      <c r="S109" s="40">
        <v>46021</v>
      </c>
      <c r="T109" s="18"/>
      <c r="U109" s="19"/>
      <c r="V109" s="18"/>
    </row>
    <row r="110" spans="1:23" s="1" customFormat="1" ht="39" customHeight="1">
      <c r="A110" s="7">
        <f t="shared" si="13"/>
        <v>106</v>
      </c>
      <c r="B110" s="7">
        <v>2024</v>
      </c>
      <c r="C110" s="5" t="s">
        <v>40</v>
      </c>
      <c r="D110" s="5" t="s">
        <v>41</v>
      </c>
      <c r="E110" s="5" t="s">
        <v>159</v>
      </c>
      <c r="F110" s="6" t="s">
        <v>160</v>
      </c>
      <c r="G110" s="7" t="s">
        <v>42</v>
      </c>
      <c r="H110" s="6" t="s">
        <v>18</v>
      </c>
      <c r="I110" s="13">
        <v>402806.69734211999</v>
      </c>
      <c r="J110" s="14">
        <f t="shared" si="21"/>
        <v>402806.69734211999</v>
      </c>
      <c r="K110" s="14">
        <f t="shared" si="22"/>
        <v>402806.69734211999</v>
      </c>
      <c r="L110" s="15">
        <f t="shared" si="19"/>
        <v>402806.69734211999</v>
      </c>
      <c r="M110" s="15"/>
      <c r="N110" s="15">
        <f t="shared" si="20"/>
        <v>8620.0633231213669</v>
      </c>
      <c r="O110" s="5"/>
      <c r="P110" s="17"/>
      <c r="Q110" s="17"/>
      <c r="R110" s="17"/>
      <c r="S110" s="40">
        <v>46021</v>
      </c>
      <c r="T110" s="18"/>
      <c r="U110" s="19"/>
      <c r="V110" s="18"/>
    </row>
    <row r="111" spans="1:23" s="1" customFormat="1" ht="42" customHeight="1">
      <c r="A111" s="7">
        <f t="shared" si="13"/>
        <v>107</v>
      </c>
      <c r="B111" s="7">
        <v>2024</v>
      </c>
      <c r="C111" s="5" t="s">
        <v>40</v>
      </c>
      <c r="D111" s="5" t="s">
        <v>41</v>
      </c>
      <c r="E111" s="5" t="s">
        <v>161</v>
      </c>
      <c r="F111" s="6" t="s">
        <v>162</v>
      </c>
      <c r="G111" s="7" t="s">
        <v>42</v>
      </c>
      <c r="H111" s="6" t="s">
        <v>22</v>
      </c>
      <c r="I111" s="13">
        <v>724839</v>
      </c>
      <c r="J111" s="14">
        <v>841812</v>
      </c>
      <c r="K111" s="14">
        <v>841812</v>
      </c>
      <c r="L111" s="15">
        <f>I111</f>
        <v>724839</v>
      </c>
      <c r="M111" s="15"/>
      <c r="N111" s="15"/>
      <c r="O111" s="5"/>
      <c r="P111" s="17"/>
      <c r="Q111" s="17"/>
      <c r="R111" s="17"/>
      <c r="S111" s="40">
        <v>46021</v>
      </c>
      <c r="T111" s="18"/>
      <c r="U111" s="19"/>
      <c r="V111" s="18"/>
    </row>
    <row r="112" spans="1:23" s="1" customFormat="1" ht="41.25" customHeight="1">
      <c r="A112" s="7">
        <f t="shared" si="13"/>
        <v>108</v>
      </c>
      <c r="B112" s="7">
        <v>2024</v>
      </c>
      <c r="C112" s="5" t="s">
        <v>40</v>
      </c>
      <c r="D112" s="5" t="s">
        <v>41</v>
      </c>
      <c r="E112" s="5" t="s">
        <v>163</v>
      </c>
      <c r="F112" s="6" t="s">
        <v>164</v>
      </c>
      <c r="G112" s="7" t="s">
        <v>42</v>
      </c>
      <c r="H112" s="6" t="s">
        <v>7</v>
      </c>
      <c r="I112" s="13">
        <v>11012302.873687608</v>
      </c>
      <c r="J112" s="14">
        <f>K112+M112</f>
        <v>11097615.6</v>
      </c>
      <c r="K112" s="14">
        <v>5548807.7999999998</v>
      </c>
      <c r="L112" s="15">
        <f>I112</f>
        <v>11012302.873687608</v>
      </c>
      <c r="M112" s="15">
        <v>5548807.7999999998</v>
      </c>
      <c r="N112" s="15">
        <f>J112*0.0214</f>
        <v>237488.97383999999</v>
      </c>
      <c r="O112" s="5"/>
      <c r="P112" s="17"/>
      <c r="Q112" s="17"/>
      <c r="R112" s="17"/>
      <c r="S112" s="40">
        <v>46021</v>
      </c>
      <c r="T112" s="18"/>
      <c r="U112" s="19"/>
      <c r="V112" s="18"/>
    </row>
  </sheetData>
  <autoFilter ref="A4:V112"/>
  <mergeCells count="14">
    <mergeCell ref="F2:F3"/>
    <mergeCell ref="G2:G3"/>
    <mergeCell ref="H2:H3"/>
    <mergeCell ref="T2:V2"/>
    <mergeCell ref="S2:S3"/>
    <mergeCell ref="I2:M2"/>
    <mergeCell ref="N2:N3"/>
    <mergeCell ref="O2:O3"/>
    <mergeCell ref="A1:V1"/>
    <mergeCell ref="A2:A3"/>
    <mergeCell ref="B2:B3"/>
    <mergeCell ref="C2:C3"/>
    <mergeCell ref="D2:D3"/>
    <mergeCell ref="E2:E3"/>
  </mergeCells>
  <phoneticPr fontId="0" type="noConversion"/>
  <printOptions horizontalCentered="1"/>
  <pageMargins left="0.70866141732283472" right="0.39370078740157483" top="0.74803149606299213" bottom="0.74803149606299213" header="0.31496062992125984" footer="0.31496062992125984"/>
  <pageSetup paperSize="9" scale="45" firstPageNumber="210" fitToHeight="0" orientation="landscape" useFirstPageNumber="1" r:id="rId1"/>
  <headerFooter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Петровна Варнавская</dc:creator>
  <cp:lastModifiedBy>Маркелова Г.А.</cp:lastModifiedBy>
  <cp:lastPrinted>2024-09-19T08:00:24Z</cp:lastPrinted>
  <dcterms:created xsi:type="dcterms:W3CDTF">2022-05-31T09:41:31Z</dcterms:created>
  <dcterms:modified xsi:type="dcterms:W3CDTF">2024-09-19T08:01:16Z</dcterms:modified>
</cp:coreProperties>
</file>