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48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<sst xmlns="http://schemas.openxmlformats.org/spreadsheetml/2006/main" count="675" uniqueCount="159">
  <si>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</si>
  <si>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</si>
  <si>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</si>
  <si>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</si>
  <si>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</si>
  <si>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</si>
  <si>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</si>
  <si>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</si>
  <si>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</si>
  <si>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</si>
  <si>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</si>
  <si>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</si>
  <si>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</si>
  <si>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</si>
  <si>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</si>
  <si>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</si>
  <si>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</si>
  <si>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</si>
  <si>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Итого по подпрограмме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</si>
  <si>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</si>
  <si>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</si>
  <si>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</si>
  <si>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</si>
  <si>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</si>
  <si>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</si>
  <si>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</si>
  <si>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</si>
  <si>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 xml:space="preserve">Подпрограмма 1 Ремонт автомобильных дорог общего пользования, дворовых территорий, проездов к многоквартирным домам </t>
  </si>
  <si>
    <t>Основное мероприятие 1.1 Повышение надежности и безопасности движения по автомобильным дорогам</t>
  </si>
  <si>
    <t>Мероприятие 1.1.3 Ремонт дворовых территорий много-квартирных домов и проездов к дворовым территориям</t>
  </si>
  <si>
    <t>Мероприятие 1.1.4 Ремонт  дорог частного сектора</t>
  </si>
  <si>
    <t>Мероприятие 1.1.6 Проведение оценки технического состояния автомобильных дорог</t>
  </si>
  <si>
    <t>Основное мероприятие 1.2 Поддержание состояния автомобильных дорог общего пользования местного значения и искусственных сооружениях на них</t>
  </si>
  <si>
    <t>Мероприятие 1.2.1 Содержание автомобильных дорог общего пользования на территории Бокситогорского городского поселения</t>
  </si>
  <si>
    <t>Мероприятие 1.2.2 Содержание мостов и искусственных сооружений</t>
  </si>
  <si>
    <t>Мероприятие 1.2.3 Приобретение техники по лизингу</t>
  </si>
  <si>
    <t>Подпрограмма 2 Повышение безопасности дорожного движения на территории Бокситогорского гоородсокго поселения</t>
  </si>
  <si>
    <t>Подпрограмма 3 Обеспечение регулярных пассажирских перевозок на территории Бокситоорского городского поселения</t>
  </si>
  <si>
    <t>Основное мероприятие 2.1 Совершенствование организации движения транспорта и пешеходов</t>
  </si>
  <si>
    <t>Мероприятие 2.1.1 Установка дорожных знаков и искусственных дорожных неровностей на территории города Бокситогорска</t>
  </si>
  <si>
    <t>Мероприятие 2.1.2 Нанесение дорожной разметки на автомобильных дорогах общего пользования в городе Бокситогорске</t>
  </si>
  <si>
    <t>Основное мероприятие 3.1 Создание условий по организации транспортного обслуживания населения</t>
  </si>
  <si>
    <t>Мероприятие 3.1.1 Обеспечение работ по осуществлению регулярных перевозок пассажиров и багажа по регулируемым тарифам</t>
  </si>
  <si>
    <t>Мероприятие 1.1.3 Ремонт автомобильных дорог общего пользования местного значения</t>
  </si>
  <si>
    <t>Подпрограмма 1 Развитие инженерной инфраструктуры Бокситогорского городского поселения</t>
  </si>
  <si>
    <t>Основное мероприятие 1.1 Проведение технических мероприятий по энергосбережению и повышению энергетической эффективности в системах теплоснабжения, водоснабжения и водоотведения; модернизация оборудования, путем замены на оборудование с более высоким коэффициентом полезного действия</t>
  </si>
  <si>
    <t>Основное мероприятие 1.2 Обеспечение безопасности и бесперебойности газоснабжения населения Бокситогорского гродского поселения</t>
  </si>
  <si>
    <t>Мероприятие 1.3.1 Субсидии на возмещение недополученных доходов в связи с оказанием банных услуг</t>
  </si>
  <si>
    <t>Мероприятие 1.2.1 Техническое обслуживание наружных газопрводных сетей</t>
  </si>
  <si>
    <t>Подпрограмма 2 Энергосбережение и повышение энергетической эффективности Бокситогорского городского поселения</t>
  </si>
  <si>
    <t>Основное мероприятие 2.1 Снижение потребления электрической энергии,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</si>
  <si>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</si>
  <si>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Подпрограмма 3 Организация благоустройства, содержание мест общего пользования и зеленого хозяйства на территории Бокситогорского городского поселения</t>
  </si>
  <si>
    <t>Основное мероприятие 3.1 Организация систематического выполнения работ по содержанию общественных территорий, сбору, вывозу и утилизации твердых бытовых отходов</t>
  </si>
  <si>
    <t>Мероприятие 3.1.1 Сбор и вывоз твердых бытовых отходов с последующей утилизацией на полигоне, благоустройство территорий</t>
  </si>
  <si>
    <t>Основное мероприятие 3.2 Организация уличного освещения</t>
  </si>
  <si>
    <t>Мероприятие 3.2.1 Организация уличного освещения</t>
  </si>
  <si>
    <t>Основное мероприятие 3.3 Выполнение текущих ежегодных мероприятий по благоустройству территории и содержанию зеленого хозяйства в Бокситогорском городском поселении</t>
  </si>
  <si>
    <t>Мероприятие 3.3.1 Озеленение</t>
  </si>
  <si>
    <t>Мероприятие 3.3.4 Благоустройство территорий частного сектора и сельских населенных пунктов Бокситогорского городского поселения</t>
  </si>
  <si>
    <t>Мероприятие 3.3.5 Содержание мест захоронения и гражданских кладбищ на территории Бокситогорского городского поселения</t>
  </si>
  <si>
    <t>Подпрограмма 4 Обеспечение мероприятий, направленных на развитие территорий Бокситогорского городского поселения</t>
  </si>
  <si>
    <t>Основное мероприятие 4.1 Повышение уровня комплексного обустройства населенных пунктов, расположенных в сельскойместности</t>
  </si>
  <si>
    <t>Основное мероприятие 4.2 Обеспечение сохранности автомобильных дорог общего пользования местногог значения на территории Бокситогорского городского поселения</t>
  </si>
  <si>
    <t>Подпрограмма 1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 Бокситогорского муниципального района"</t>
  </si>
  <si>
    <t>Основное мероприятие 1.1 Обеспечение жильем граждан, нуждающихся в улучшении жилищных условий, в том числе молодежи</t>
  </si>
  <si>
    <t>Мероприятие 1.1.Обеспечение жильем граждан на основе принципов ипотечного кредитования</t>
  </si>
  <si>
    <t>Подпрограмма 2 Проведение капитального ремонта многоквартирных домов, расположенных на территории  Бокситогорского городского поселения</t>
  </si>
  <si>
    <t>Основное мероприятие 1 Проведение капитального ремонта многоквартирных домов, расположенных на территории Бокситогорского городского поселения</t>
  </si>
  <si>
    <t>Мероприятие 1.1 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</si>
  <si>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Основное мероприятие 2
Установка индивидуальных приборов учета теплоэнергоресурсов в  муниципальном жилищном фонде
</t>
  </si>
  <si>
    <t xml:space="preserve">Мероприятие 2.1 Установка индивидуальных приборов учета теплоэнергоресурсов в  муниципальном жилищном фонде
</t>
  </si>
  <si>
    <t xml:space="preserve">Мероприятие 3.1
Проведение выборочного капитального ремонта   жилых помещений муниципального жилищного фонда Бокситогорского городского поселения
</t>
  </si>
  <si>
    <t xml:space="preserve">Основное мероприятие 4 Проведение обследования жилых помещений  инвалидов и общего имущества в многоквартирных домах на территории Бокситогорского городского поселения, в  которых проживают инвалиды
</t>
  </si>
  <si>
    <t xml:space="preserve"> Мерприятие 4.1 Проведение обследования жилых помещений  инвалидов и общего имущества в многоквартирных домах на территории Бокситогорского городского поселения, в  котором проживает инвалид
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</si>
  <si>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</si>
  <si>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</si>
  <si>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</si>
  <si>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</si>
  <si>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</si>
  <si>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</si>
  <si>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</si>
  <si>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</si>
  <si>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</si>
  <si>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</si>
  <si>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</si>
  <si>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</si>
  <si>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</si>
  <si>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</si>
  <si>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</si>
  <si>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</si>
  <si>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</si>
  <si>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</si>
  <si>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32</t>
  </si>
  <si>
    <t>33</t>
  </si>
  <si>
    <t>35</t>
  </si>
  <si>
    <t>о реализации муниципальных программ Бокситогорского городского поселения Бокситогорского муниципального района</t>
  </si>
  <si>
    <t>Подпрограмма 1 Обеспечение правопорядка и профилактика правонарушений на территории Бокситогорского городского поселения  Бокситогорского</t>
  </si>
  <si>
    <t>Подпрограмма 2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</si>
  <si>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>Основное мероприятие 1.1. Реализация мер по обеспечению общественного порядка на территории Бокситогорского городского поселения</t>
  </si>
  <si>
    <t>Мероприятие 1.1.1. Поддержка граждан и их объединений, участвующих в охране общественного порядка</t>
  </si>
  <si>
    <t>Итого по подпрограмме 3</t>
  </si>
  <si>
    <t>Итого по подпрограмме 2</t>
  </si>
  <si>
    <t>Итого по подпрограмме 1</t>
  </si>
  <si>
    <t>Комитет по управлению муниципальным имуществом</t>
  </si>
  <si>
    <t xml:space="preserve">Подпрограмма 1 Управление собственностью Бокситогорского городского поселения Бокситогорского муниципального района
</t>
  </si>
  <si>
    <t>Основное мероприятие 1.2 Содержание, ремонт, аренда муниципального имущества</t>
  </si>
  <si>
    <t>Мероприятие 1.2.1 Взносы на содержание, капитальный и текущий ремонт муниципального имущества, аренда нежилых помещений</t>
  </si>
  <si>
    <t>Основное мероприятие 1.3 Проведение кадастровых работ и оценки  рыночной стоимости объектов, оплата госпошлины в целях постановки на учет транспортных средств или самоходных машин</t>
  </si>
  <si>
    <t xml:space="preserve">Мероприятие 1.3.1 Проведение кадастровых работ, работ по оценке рыночной стоимости объектов, оплата государственной пошлины в целях постановки на государственный учет транспортных средств или самоходных машин   </t>
  </si>
  <si>
    <t>Отдел по социальной политике</t>
  </si>
  <si>
    <t>Подпрограмма 1 Трудовая адаптация подростков и молодежи города Бокситогорска</t>
  </si>
  <si>
    <t>Основное мероприятие 1. Организация временных рабочих мест для подростков и молодежи  в летний период, развитие трудовых навыков, профилактика и предупреждение правонарушений среди подростков и молодежи</t>
  </si>
  <si>
    <t xml:space="preserve">Мероприятие 1.1. 
Организация занятости детей, подростков и молодежи 
</t>
  </si>
  <si>
    <t xml:space="preserve">Мероприятие 1.2.
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молодежи.
</t>
  </si>
  <si>
    <t>Подпрограмма 2 Культура города Бокситогорска</t>
  </si>
  <si>
    <t xml:space="preserve">Основное мероприятие 2.
Укрепление материально-технической базы физической культуры и спорта
</t>
  </si>
  <si>
    <t xml:space="preserve">Мероприятие  2.1.
Укрепление материально-технической базы
</t>
  </si>
  <si>
    <t xml:space="preserve">Мероприятие 2.2.
Реализация мероприятий по проведению капитального ремонта спортивных объектов
</t>
  </si>
  <si>
    <t>Итого по программам Бокситогорского муниципального района</t>
  </si>
  <si>
    <t>Отдел по делам гражданской обороны и чрезвычайных ситуаций администрации</t>
  </si>
  <si>
    <t>36</t>
  </si>
  <si>
    <t>37</t>
  </si>
  <si>
    <t>Основное мероприятие 1. 2. Обеспечение и поддержание в постоянной готовности систем гражданской обороны, предупреждения и ликвидации чрезвычайных ситуаций природного и техногенного характера</t>
  </si>
  <si>
    <t>Мероприятие 1.2.1 Формирование (восполнение) резерва имущества гражданской 6обороны и резерва материальных ресурсов для  ликвидации чрезвычайных ситуаций на территории  Бокситогорского городского поселения</t>
  </si>
  <si>
    <t xml:space="preserve">Мероприятие 1.2.2 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
</t>
  </si>
  <si>
    <t xml:space="preserve">
Основное мероприятие 2.2. Развитие и поддержание в готовности систем управления мероприятиями гражданской обороны и оповещения населения</t>
  </si>
  <si>
    <t xml:space="preserve">Мероприятие 2.2.1.  Развитие местной системы оповещения Бокситогорского городского поселения </t>
  </si>
  <si>
    <t xml:space="preserve">Основное мероприятие 3.2. Обеспечение и поддержание в постоянной готовности системы пожарной безопасности
</t>
  </si>
  <si>
    <t>Мероприятие 3.2.1. 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</si>
  <si>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 Мерприятие 3.2.2 Содержание пожарных водоемов на территории Бокситогорского городского поселения </t>
  </si>
  <si>
    <t>Комитет жилищно-коммунального хозяйства</t>
  </si>
  <si>
    <t>38</t>
  </si>
  <si>
    <t>39</t>
  </si>
  <si>
    <t>январь - март 2021 года</t>
  </si>
  <si>
    <t xml:space="preserve">Мероприятие 1.1.1 Капитальный ремонт и ремонт автомобильных дорог общего пользования местного значения, имеющих приоритетный, социально-значимый характер </t>
  </si>
  <si>
    <t>Мероприятие 1.1.2 Ремонт автомобильных дорог общего пользования местного значения (в рамках государственной программы "Развитие автомобильных дорог Ленинградской области")</t>
  </si>
  <si>
    <t>Мероприятие 1.1.5 Проверка сметной документации по ремонту автомобильных дорог</t>
  </si>
  <si>
    <t>Мероприятие 3.2 Проведение дезинсекции жилых помещений муниципального жилищного фонда Бокситогорского городского поселения</t>
  </si>
  <si>
    <t xml:space="preserve">Основное мероприятие 3
Выборочный капитальный ремонт и проведение мероприятий, направленных на подготовку к выборочному капитальному ремонту, муниципального жилищного фонда Бокситогорского городского поселения
</t>
  </si>
  <si>
    <t>Мероприятие 1.1.3 Актуализация схемы теплоснабжения Бокситогорского городского поселения</t>
  </si>
  <si>
    <t xml:space="preserve">Мероприятие 1.2.2 Проектирование газопроводных сетей в частном секторе 
г. Бокситогорска
</t>
  </si>
  <si>
    <t>Основное мероприятие 1.3 Обеспечение финансовой стабильности предприятия и обеспечение качественных услуг для населения</t>
  </si>
  <si>
    <t>Основное мероприятие 2.2 Установка автоматизированных индивидуальных тепловых пунктов с погодным и часовым регулированием в многоквартирных домах, расположенных на территории Бокситогорского городского поселения Бокситогорского муниципального района Ленинградской области</t>
  </si>
  <si>
    <t>Мероприятие 2.2.1 Реализация мероприятий по установке АИТП с погодным и часовым регулированием в 64 многоквартирных домах, расположенных на территории Бокситогорского городского поселения</t>
  </si>
  <si>
    <t>Мероприятие 3.1.2 Борьба с борщевиком Сосновского на территории Бокситогорского городского поселения</t>
  </si>
  <si>
    <t>Мероприятие 3.3.2 Выполнение работ по благоустройству на территории Бокситогорского городского поселения</t>
  </si>
  <si>
    <t>Мероприятие 3.3.3 Содержание и ремонт ливневой канализации на территории Бокситогорского городского поселения</t>
  </si>
  <si>
    <t>Мероприятие 4.1.1 Повышение уровня комплексного обустройства населенных пунктов, расположенных в сельской местности Бокситогорского городского поселения, 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(Ремонт уличного освещения в деревнях Усадище, Новое)</t>
  </si>
  <si>
    <t xml:space="preserve">Мероприятие 4.2.1 Реализация областного закона от 15.01.2018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(Ремонт автомобильной дороги по улице Первомайская 
г. Бокситогорска)
</t>
  </si>
  <si>
    <t xml:space="preserve">Основное мероприятие 1.
Организация и проведение физкультурно-спортивных мероприятий различного уровня
</t>
  </si>
  <si>
    <t xml:space="preserve">Мероприятие 1.1. 
Обеспечение деятельности (услуги, работы) муниципальных учреждений.
</t>
  </si>
  <si>
    <t>Безопасность Бокситогорского городского поселения Бокситогорского муниципальногорайона на 2021-2023 годы</t>
  </si>
  <si>
    <t>Комитет по жилищно-коммунальному хозяйству</t>
  </si>
  <si>
    <t>Обеспечение устойчивого функционирования и развития коммунальной инфраструктуры в Бокситогорскм городском поселении на 2021-2023 годы</t>
  </si>
  <si>
    <t xml:space="preserve"> Управление собственностью Бокситогорского городского поселения Бокситогорского муниципального района на 2021 – 2023  годы 
</t>
  </si>
  <si>
    <t xml:space="preserve">Развитие социальной и культурной сферы города Бокситогорска
на 2021-2023 годы
</t>
  </si>
  <si>
    <t xml:space="preserve">  Содержание автомобильных дорог общего пользования и обеспечение регулярных пассажирских перевозок на территории Бокситогорского  муниципального района 
на 2021-2023 годы
</t>
  </si>
  <si>
    <t xml:space="preserve">Обеспечение качественным жильем граждан на территории Бокситогорского городского поселения Бокситогорского муниципального района на 2021-2023 годы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</si>
</sst>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49" fontId="7" fillId="9" borderId="16" xfId="0" applyNumberFormat="1" applyFont="1" applyFill="1" applyBorder="1" applyAlignment="1">
      <alignment horizontal="left"/>
    </xf>
    <xf numFmtId="0" fontId="3" fillId="9" borderId="17" xfId="0" applyFont="1" applyFill="1" applyBorder="1" applyAlignment="1">
      <alignment horizontal="left"/>
    </xf>
    <xf numFmtId="49" fontId="7" fillId="9" borderId="18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9" xfId="0" applyFont="1" applyFill="1" applyBorder="1" applyAlignment="1">
      <alignment/>
    </xf>
    <xf numFmtId="49" fontId="7" fillId="9" borderId="20" xfId="0" applyNumberFormat="1" applyFont="1" applyFill="1" applyBorder="1" applyAlignment="1">
      <alignment horizontal="left"/>
    </xf>
    <xf numFmtId="0" fontId="3" fillId="9" borderId="21" xfId="0" applyFont="1" applyFill="1" applyBorder="1" applyAlignment="1">
      <alignment horizontal="left"/>
    </xf>
    <xf numFmtId="0" fontId="5" fillId="9" borderId="21" xfId="0" applyFont="1" applyFill="1" applyBorder="1" applyAlignment="1">
      <alignment/>
    </xf>
    <xf numFmtId="4" fontId="3" fillId="9" borderId="21" xfId="0" applyNumberFormat="1" applyFont="1" applyFill="1" applyBorder="1" applyAlignment="1">
      <alignment/>
    </xf>
    <xf numFmtId="0" fontId="3" fillId="9" borderId="21" xfId="0" applyFont="1" applyFill="1" applyBorder="1" applyAlignment="1">
      <alignment/>
    </xf>
    <xf numFmtId="0" fontId="3" fillId="9" borderId="22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2" fontId="4" fillId="35" borderId="12" xfId="0" applyNumberFormat="1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4" fontId="4" fillId="33" borderId="24" xfId="0" applyNumberFormat="1" applyFont="1" applyFill="1" applyBorder="1" applyAlignment="1">
      <alignment horizontal="center" vertical="center" wrapText="1"/>
    </xf>
    <xf numFmtId="4" fontId="4" fillId="35" borderId="29" xfId="0" applyNumberFormat="1" applyFont="1" applyFill="1" applyBorder="1" applyAlignment="1">
      <alignment horizontal="center" vertical="center" wrapText="1"/>
    </xf>
    <xf numFmtId="4" fontId="4" fillId="33" borderId="29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10" fontId="4" fillId="33" borderId="30" xfId="0" applyNumberFormat="1" applyFont="1" applyFill="1" applyBorder="1" applyAlignment="1">
      <alignment horizontal="center" vertical="center" wrapText="1"/>
    </xf>
    <xf numFmtId="10" fontId="4" fillId="33" borderId="31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10" fontId="4" fillId="33" borderId="29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49" fontId="3" fillId="33" borderId="32" xfId="0" applyNumberFormat="1" applyFont="1" applyFill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7" fillId="15" borderId="18" xfId="0" applyNumberFormat="1" applyFont="1" applyFill="1" applyBorder="1" applyAlignment="1">
      <alignment horizontal="left"/>
    </xf>
    <xf numFmtId="0" fontId="3" fillId="15" borderId="0" xfId="0" applyFont="1" applyFill="1" applyBorder="1" applyAlignment="1">
      <alignment horizontal="left"/>
    </xf>
    <xf numFmtId="0" fontId="5" fillId="15" borderId="0" xfId="0" applyFont="1" applyFill="1" applyBorder="1" applyAlignment="1">
      <alignment/>
    </xf>
    <xf numFmtId="4" fontId="3" fillId="15" borderId="0" xfId="0" applyNumberFormat="1" applyFont="1" applyFill="1" applyBorder="1" applyAlignment="1">
      <alignment/>
    </xf>
    <xf numFmtId="0" fontId="3" fillId="15" borderId="0" xfId="0" applyFont="1" applyFill="1" applyBorder="1" applyAlignment="1">
      <alignment/>
    </xf>
    <xf numFmtId="0" fontId="3" fillId="15" borderId="19" xfId="0" applyFont="1" applyFill="1" applyBorder="1" applyAlignment="1">
      <alignment/>
    </xf>
    <xf numFmtId="49" fontId="7" fillId="15" borderId="20" xfId="0" applyNumberFormat="1" applyFont="1" applyFill="1" applyBorder="1" applyAlignment="1">
      <alignment horizontal="left"/>
    </xf>
    <xf numFmtId="0" fontId="3" fillId="15" borderId="21" xfId="0" applyFont="1" applyFill="1" applyBorder="1" applyAlignment="1">
      <alignment horizontal="left"/>
    </xf>
    <xf numFmtId="4" fontId="3" fillId="15" borderId="21" xfId="0" applyNumberFormat="1" applyFont="1" applyFill="1" applyBorder="1" applyAlignment="1">
      <alignment/>
    </xf>
    <xf numFmtId="0" fontId="3" fillId="15" borderId="21" xfId="0" applyFont="1" applyFill="1" applyBorder="1" applyAlignment="1">
      <alignment/>
    </xf>
    <xf numFmtId="0" fontId="3" fillId="15" borderId="22" xfId="0" applyFont="1" applyFill="1" applyBorder="1" applyAlignment="1">
      <alignment/>
    </xf>
    <xf numFmtId="2" fontId="4" fillId="14" borderId="10" xfId="0" applyNumberFormat="1" applyFont="1" applyFill="1" applyBorder="1" applyAlignment="1">
      <alignment horizontal="center" vertical="center" wrapText="1"/>
    </xf>
    <xf numFmtId="4" fontId="4" fillId="14" borderId="10" xfId="0" applyNumberFormat="1" applyFont="1" applyFill="1" applyBorder="1" applyAlignment="1">
      <alignment horizontal="center" vertical="center" wrapText="1"/>
    </xf>
    <xf numFmtId="2" fontId="4" fillId="14" borderId="11" xfId="0" applyNumberFormat="1" applyFont="1" applyFill="1" applyBorder="1" applyAlignment="1">
      <alignment horizontal="center" vertical="center" wrapText="1"/>
    </xf>
    <xf numFmtId="4" fontId="4" fillId="14" borderId="11" xfId="0" applyNumberFormat="1" applyFont="1" applyFill="1" applyBorder="1" applyAlignment="1">
      <alignment horizontal="center" vertical="center" wrapText="1"/>
    </xf>
    <xf numFmtId="2" fontId="4" fillId="14" borderId="12" xfId="0" applyNumberFormat="1" applyFont="1" applyFill="1" applyBorder="1" applyAlignment="1">
      <alignment horizontal="center" vertical="center" wrapText="1"/>
    </xf>
    <xf numFmtId="0" fontId="3" fillId="14" borderId="0" xfId="0" applyFont="1" applyFill="1" applyAlignment="1">
      <alignment/>
    </xf>
    <xf numFmtId="4" fontId="4" fillId="14" borderId="12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/>
    </xf>
    <xf numFmtId="0" fontId="3" fillId="15" borderId="22" xfId="0" applyFont="1" applyFill="1" applyBorder="1" applyAlignment="1">
      <alignment wrapText="1"/>
    </xf>
    <xf numFmtId="2" fontId="3" fillId="33" borderId="11" xfId="0" applyNumberFormat="1" applyFont="1" applyFill="1" applyBorder="1" applyAlignment="1">
      <alignment horizontal="center"/>
    </xf>
    <xf numFmtId="10" fontId="4" fillId="33" borderId="0" xfId="0" applyNumberFormat="1" applyFont="1" applyFill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left" vertical="center" wrapText="1"/>
    </xf>
    <xf numFmtId="2" fontId="3" fillId="0" borderId="29" xfId="0" applyNumberFormat="1" applyFont="1" applyBorder="1" applyAlignment="1">
      <alignment horizontal="left" vertical="center" wrapText="1"/>
    </xf>
    <xf numFmtId="10" fontId="4" fillId="33" borderId="30" xfId="0" applyNumberFormat="1" applyFont="1" applyFill="1" applyBorder="1" applyAlignment="1">
      <alignment horizontal="center" vertical="center" wrapText="1"/>
    </xf>
    <xf numFmtId="10" fontId="4" fillId="33" borderId="31" xfId="0" applyNumberFormat="1" applyFont="1" applyFill="1" applyBorder="1" applyAlignment="1">
      <alignment horizontal="center" vertical="center" wrapText="1"/>
    </xf>
    <xf numFmtId="10" fontId="4" fillId="33" borderId="29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2" fontId="3" fillId="33" borderId="26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28" xfId="0" applyNumberFormat="1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left" vertical="center" wrapText="1"/>
    </xf>
    <xf numFmtId="2" fontId="4" fillId="33" borderId="31" xfId="0" applyNumberFormat="1" applyFont="1" applyFill="1" applyBorder="1" applyAlignment="1">
      <alignment horizontal="left" vertical="center" wrapText="1"/>
    </xf>
    <xf numFmtId="2" fontId="4" fillId="33" borderId="29" xfId="0" applyNumberFormat="1" applyFont="1" applyFill="1" applyBorder="1" applyAlignment="1">
      <alignment horizontal="left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4" fillId="33" borderId="30" xfId="0" applyNumberFormat="1" applyFont="1" applyFill="1" applyBorder="1" applyAlignment="1">
      <alignment horizontal="left" vertical="center" wrapText="1"/>
    </xf>
    <xf numFmtId="2" fontId="44" fillId="33" borderId="31" xfId="0" applyNumberFormat="1" applyFont="1" applyFill="1" applyBorder="1" applyAlignment="1">
      <alignment horizontal="left" vertical="center" wrapText="1"/>
    </xf>
    <xf numFmtId="2" fontId="44" fillId="33" borderId="29" xfId="0" applyNumberFormat="1" applyFont="1" applyFill="1" applyBorder="1" applyAlignment="1">
      <alignment horizontal="left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28" xfId="0" applyNumberFormat="1" applyFont="1" applyFill="1" applyBorder="1" applyAlignment="1">
      <alignment horizontal="center" vertical="center" wrapText="1"/>
    </xf>
    <xf numFmtId="2" fontId="45" fillId="33" borderId="30" xfId="0" applyNumberFormat="1" applyFont="1" applyFill="1" applyBorder="1" applyAlignment="1">
      <alignment horizontal="left" vertical="center" wrapText="1"/>
    </xf>
    <xf numFmtId="2" fontId="45" fillId="33" borderId="31" xfId="0" applyNumberFormat="1" applyFont="1" applyFill="1" applyBorder="1" applyAlignment="1">
      <alignment horizontal="left" vertical="center" wrapText="1"/>
    </xf>
    <xf numFmtId="49" fontId="4" fillId="14" borderId="35" xfId="0" applyNumberFormat="1" applyFont="1" applyFill="1" applyBorder="1" applyAlignment="1">
      <alignment horizontal="center" vertical="center" wrapText="1"/>
    </xf>
    <xf numFmtId="49" fontId="4" fillId="14" borderId="28" xfId="0" applyNumberFormat="1" applyFont="1" applyFill="1" applyBorder="1" applyAlignment="1">
      <alignment horizontal="center" vertical="center" wrapText="1"/>
    </xf>
    <xf numFmtId="49" fontId="4" fillId="14" borderId="34" xfId="0" applyNumberFormat="1" applyFont="1" applyFill="1" applyBorder="1" applyAlignment="1">
      <alignment horizontal="center" vertical="center" wrapText="1"/>
    </xf>
    <xf numFmtId="2" fontId="4" fillId="14" borderId="30" xfId="0" applyNumberFormat="1" applyFont="1" applyFill="1" applyBorder="1" applyAlignment="1">
      <alignment horizontal="left" vertical="center" wrapText="1"/>
    </xf>
    <xf numFmtId="2" fontId="4" fillId="14" borderId="31" xfId="0" applyNumberFormat="1" applyFont="1" applyFill="1" applyBorder="1" applyAlignment="1">
      <alignment horizontal="left" vertical="center" wrapText="1"/>
    </xf>
    <xf numFmtId="2" fontId="4" fillId="14" borderId="29" xfId="0" applyNumberFormat="1" applyFont="1" applyFill="1" applyBorder="1" applyAlignment="1">
      <alignment horizontal="left" vertical="center" wrapText="1"/>
    </xf>
    <xf numFmtId="10" fontId="4" fillId="14" borderId="10" xfId="0" applyNumberFormat="1" applyFont="1" applyFill="1" applyBorder="1" applyAlignment="1">
      <alignment horizontal="center" vertical="center" wrapText="1"/>
    </xf>
    <xf numFmtId="10" fontId="4" fillId="14" borderId="11" xfId="0" applyNumberFormat="1" applyFont="1" applyFill="1" applyBorder="1" applyAlignment="1">
      <alignment horizontal="center" vertical="center" wrapText="1"/>
    </xf>
    <xf numFmtId="10" fontId="4" fillId="14" borderId="12" xfId="0" applyNumberFormat="1" applyFont="1" applyFill="1" applyBorder="1" applyAlignment="1">
      <alignment horizontal="center" vertical="center" wrapText="1"/>
    </xf>
    <xf numFmtId="2" fontId="4" fillId="14" borderId="36" xfId="0" applyNumberFormat="1" applyFont="1" applyFill="1" applyBorder="1" applyAlignment="1">
      <alignment horizontal="center" vertical="center" wrapText="1"/>
    </xf>
    <xf numFmtId="2" fontId="4" fillId="14" borderId="37" xfId="0" applyNumberFormat="1" applyFont="1" applyFill="1" applyBorder="1" applyAlignment="1">
      <alignment horizontal="center" vertical="center" wrapText="1"/>
    </xf>
    <xf numFmtId="2" fontId="4" fillId="14" borderId="38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left" vertical="center" wrapText="1"/>
    </xf>
    <xf numFmtId="2" fontId="4" fillId="2" borderId="11" xfId="0" applyNumberFormat="1" applyFont="1" applyFill="1" applyBorder="1" applyAlignment="1">
      <alignment horizontal="left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31" xfId="0" applyNumberFormat="1" applyFont="1" applyFill="1" applyBorder="1" applyAlignment="1">
      <alignment horizontal="left" vertical="center" wrapText="1"/>
    </xf>
    <xf numFmtId="2" fontId="4" fillId="2" borderId="29" xfId="0" applyNumberFormat="1" applyFont="1" applyFill="1" applyBorder="1" applyAlignment="1">
      <alignment horizontal="left" vertical="center" wrapText="1"/>
    </xf>
    <xf numFmtId="10" fontId="4" fillId="2" borderId="30" xfId="0" applyNumberFormat="1" applyFont="1" applyFill="1" applyBorder="1" applyAlignment="1">
      <alignment horizontal="center" vertical="center" wrapText="1"/>
    </xf>
    <xf numFmtId="10" fontId="4" fillId="2" borderId="31" xfId="0" applyNumberFormat="1" applyFont="1" applyFill="1" applyBorder="1" applyAlignment="1">
      <alignment horizontal="center" vertical="center" wrapText="1"/>
    </xf>
    <xf numFmtId="10" fontId="4" fillId="2" borderId="29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5" fillId="33" borderId="24" xfId="0" applyNumberFormat="1" applyFont="1" applyFill="1" applyBorder="1" applyAlignment="1">
      <alignment horizontal="left" vertical="center" wrapText="1"/>
    </xf>
    <xf numFmtId="2" fontId="45" fillId="33" borderId="23" xfId="0" applyNumberFormat="1" applyFont="1" applyFill="1" applyBorder="1" applyAlignment="1">
      <alignment horizontal="left" vertical="center" wrapText="1"/>
    </xf>
    <xf numFmtId="2" fontId="5" fillId="3" borderId="18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2" fontId="45" fillId="33" borderId="35" xfId="0" applyNumberFormat="1" applyFont="1" applyFill="1" applyBorder="1" applyAlignment="1">
      <alignment horizontal="left" vertical="center" wrapText="1"/>
    </xf>
    <xf numFmtId="2" fontId="45" fillId="33" borderId="28" xfId="0" applyNumberFormat="1" applyFont="1" applyFill="1" applyBorder="1" applyAlignment="1">
      <alignment horizontal="left" vertical="center" wrapText="1"/>
    </xf>
    <xf numFmtId="2" fontId="45" fillId="33" borderId="34" xfId="0" applyNumberFormat="1" applyFont="1" applyFill="1" applyBorder="1" applyAlignment="1">
      <alignment horizontal="left" vertical="center" wrapText="1"/>
    </xf>
    <xf numFmtId="2" fontId="3" fillId="33" borderId="31" xfId="0" applyNumberFormat="1" applyFont="1" applyFill="1" applyBorder="1" applyAlignment="1">
      <alignment horizontal="left" vertical="center" wrapText="1"/>
    </xf>
    <xf numFmtId="2" fontId="3" fillId="33" borderId="30" xfId="0" applyNumberFormat="1" applyFont="1" applyFill="1" applyBorder="1" applyAlignment="1">
      <alignment horizontal="left" vertical="center" wrapText="1"/>
    </xf>
    <xf numFmtId="2" fontId="3" fillId="33" borderId="29" xfId="0" applyNumberFormat="1" applyFont="1" applyFill="1" applyBorder="1" applyAlignment="1">
      <alignment horizontal="left" vertical="center" wrapText="1"/>
    </xf>
    <xf numFmtId="2" fontId="4" fillId="33" borderId="30" xfId="0" applyNumberFormat="1" applyFont="1" applyFill="1" applyBorder="1" applyAlignment="1">
      <alignment vertical="center" wrapText="1"/>
    </xf>
    <xf numFmtId="2" fontId="4" fillId="33" borderId="31" xfId="0" applyNumberFormat="1" applyFont="1" applyFill="1" applyBorder="1" applyAlignment="1">
      <alignment vertical="center" wrapText="1"/>
    </xf>
    <xf numFmtId="2" fontId="4" fillId="33" borderId="29" xfId="0" applyNumberFormat="1" applyFont="1" applyFill="1" applyBorder="1" applyAlignment="1">
      <alignment vertical="center" wrapText="1"/>
    </xf>
    <xf numFmtId="2" fontId="45" fillId="33" borderId="30" xfId="0" applyNumberFormat="1" applyFont="1" applyFill="1" applyBorder="1" applyAlignment="1">
      <alignment vertical="center" wrapText="1"/>
    </xf>
    <xf numFmtId="2" fontId="45" fillId="33" borderId="31" xfId="0" applyNumberFormat="1" applyFont="1" applyFill="1" applyBorder="1" applyAlignment="1">
      <alignment vertical="center" wrapText="1"/>
    </xf>
    <xf numFmtId="2" fontId="45" fillId="33" borderId="29" xfId="0" applyNumberFormat="1" applyFont="1" applyFill="1" applyBorder="1" applyAlignment="1">
      <alignment vertical="center" wrapText="1"/>
    </xf>
    <xf numFmtId="0" fontId="5" fillId="15" borderId="17" xfId="0" applyFont="1" applyFill="1" applyBorder="1" applyAlignment="1">
      <alignment wrapText="1"/>
    </xf>
    <xf numFmtId="0" fontId="5" fillId="15" borderId="39" xfId="0" applyFont="1" applyFill="1" applyBorder="1" applyAlignment="1">
      <alignment wrapText="1"/>
    </xf>
    <xf numFmtId="2" fontId="8" fillId="33" borderId="31" xfId="0" applyNumberFormat="1" applyFont="1" applyFill="1" applyBorder="1" applyAlignment="1">
      <alignment vertical="center" wrapText="1"/>
    </xf>
    <xf numFmtId="49" fontId="4" fillId="35" borderId="35" xfId="0" applyNumberFormat="1" applyFont="1" applyFill="1" applyBorder="1" applyAlignment="1">
      <alignment horizontal="center"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4" fillId="35" borderId="34" xfId="0" applyNumberFormat="1" applyFont="1" applyFill="1" applyBorder="1" applyAlignment="1">
      <alignment horizontal="center" vertical="center" wrapText="1"/>
    </xf>
    <xf numFmtId="2" fontId="4" fillId="35" borderId="30" xfId="0" applyNumberFormat="1" applyFont="1" applyFill="1" applyBorder="1" applyAlignment="1">
      <alignment horizontal="left" vertical="center" wrapText="1"/>
    </xf>
    <xf numFmtId="2" fontId="4" fillId="35" borderId="31" xfId="0" applyNumberFormat="1" applyFont="1" applyFill="1" applyBorder="1" applyAlignment="1">
      <alignment horizontal="left" vertical="center" wrapText="1"/>
    </xf>
    <xf numFmtId="2" fontId="4" fillId="35" borderId="29" xfId="0" applyNumberFormat="1" applyFont="1" applyFill="1" applyBorder="1" applyAlignment="1">
      <alignment horizontal="left" vertical="center" wrapText="1"/>
    </xf>
    <xf numFmtId="10" fontId="4" fillId="35" borderId="30" xfId="0" applyNumberFormat="1" applyFont="1" applyFill="1" applyBorder="1" applyAlignment="1">
      <alignment horizontal="center" vertical="center" wrapText="1"/>
    </xf>
    <xf numFmtId="10" fontId="4" fillId="35" borderId="31" xfId="0" applyNumberFormat="1" applyFont="1" applyFill="1" applyBorder="1" applyAlignment="1">
      <alignment horizontal="center" vertical="center" wrapText="1"/>
    </xf>
    <xf numFmtId="10" fontId="4" fillId="35" borderId="29" xfId="0" applyNumberFormat="1" applyFont="1" applyFill="1" applyBorder="1" applyAlignment="1">
      <alignment horizontal="center" vertical="center" wrapText="1"/>
    </xf>
    <xf numFmtId="2" fontId="4" fillId="35" borderId="25" xfId="0" applyNumberFormat="1" applyFont="1" applyFill="1" applyBorder="1" applyAlignment="1">
      <alignment horizontal="center" vertical="center" wrapText="1"/>
    </xf>
    <xf numFmtId="2" fontId="4" fillId="35" borderId="26" xfId="0" applyNumberFormat="1" applyFont="1" applyFill="1" applyBorder="1" applyAlignment="1">
      <alignment horizontal="center" vertical="center" wrapText="1"/>
    </xf>
    <xf numFmtId="2" fontId="4" fillId="35" borderId="27" xfId="0" applyNumberFormat="1" applyFont="1" applyFill="1" applyBorder="1" applyAlignment="1">
      <alignment horizontal="center" vertical="center" wrapText="1"/>
    </xf>
    <xf numFmtId="2" fontId="45" fillId="33" borderId="30" xfId="0" applyNumberFormat="1" applyFont="1" applyFill="1" applyBorder="1" applyAlignment="1">
      <alignment horizontal="center" vertical="center" wrapText="1"/>
    </xf>
    <xf numFmtId="2" fontId="45" fillId="33" borderId="31" xfId="0" applyNumberFormat="1" applyFont="1" applyFill="1" applyBorder="1" applyAlignment="1">
      <alignment horizontal="center" vertical="center" wrapText="1"/>
    </xf>
    <xf numFmtId="2" fontId="44" fillId="33" borderId="30" xfId="0" applyNumberFormat="1" applyFont="1" applyFill="1" applyBorder="1" applyAlignment="1">
      <alignment horizontal="center" vertical="center" wrapText="1"/>
    </xf>
    <xf numFmtId="2" fontId="44" fillId="33" borderId="31" xfId="0" applyNumberFormat="1" applyFont="1" applyFill="1" applyBorder="1" applyAlignment="1">
      <alignment horizontal="center" vertical="center" wrapText="1"/>
    </xf>
    <xf numFmtId="2" fontId="44" fillId="33" borderId="29" xfId="0" applyNumberFormat="1" applyFont="1" applyFill="1" applyBorder="1" applyAlignment="1">
      <alignment horizontal="center" vertical="center" wrapText="1"/>
    </xf>
    <xf numFmtId="2" fontId="45" fillId="33" borderId="29" xfId="0" applyNumberFormat="1" applyFont="1" applyFill="1" applyBorder="1" applyAlignment="1">
      <alignment horizontal="center" vertical="center" wrapText="1"/>
    </xf>
    <xf numFmtId="2" fontId="3" fillId="33" borderId="30" xfId="0" applyNumberFormat="1" applyFont="1" applyFill="1" applyBorder="1" applyAlignment="1">
      <alignment vertical="center" wrapText="1"/>
    </xf>
    <xf numFmtId="2" fontId="3" fillId="33" borderId="31" xfId="0" applyNumberFormat="1" applyFont="1" applyFill="1" applyBorder="1" applyAlignment="1">
      <alignment vertical="center" wrapText="1"/>
    </xf>
    <xf numFmtId="2" fontId="3" fillId="33" borderId="29" xfId="0" applyNumberFormat="1" applyFont="1" applyFill="1" applyBorder="1" applyAlignment="1">
      <alignment vertical="center" wrapText="1"/>
    </xf>
    <xf numFmtId="2" fontId="45" fillId="33" borderId="2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2" fontId="9" fillId="33" borderId="30" xfId="0" applyNumberFormat="1" applyFont="1" applyFill="1" applyBorder="1" applyAlignment="1">
      <alignment horizontal="left" vertical="center" wrapText="1"/>
    </xf>
    <xf numFmtId="2" fontId="9" fillId="33" borderId="31" xfId="0" applyNumberFormat="1" applyFont="1" applyFill="1" applyBorder="1" applyAlignment="1">
      <alignment horizontal="left" vertical="center" wrapText="1"/>
    </xf>
    <xf numFmtId="2" fontId="9" fillId="33" borderId="29" xfId="0" applyNumberFormat="1" applyFont="1" applyFill="1" applyBorder="1" applyAlignment="1">
      <alignment horizontal="left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8" fillId="33" borderId="24" xfId="0" applyNumberFormat="1" applyFont="1" applyFill="1" applyBorder="1" applyAlignment="1">
      <alignment horizontal="left" vertical="center" wrapText="1"/>
    </xf>
    <xf numFmtId="2" fontId="8" fillId="33" borderId="31" xfId="0" applyNumberFormat="1" applyFont="1" applyFill="1" applyBorder="1" applyAlignment="1">
      <alignment horizontal="left" vertical="center" wrapText="1"/>
    </xf>
    <xf numFmtId="2" fontId="8" fillId="33" borderId="29" xfId="0" applyNumberFormat="1" applyFont="1" applyFill="1" applyBorder="1" applyAlignment="1">
      <alignment horizontal="left" vertical="center" wrapText="1"/>
    </xf>
    <xf numFmtId="10" fontId="4" fillId="33" borderId="24" xfId="0" applyNumberFormat="1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wrapText="1"/>
    </xf>
    <xf numFmtId="0" fontId="5" fillId="9" borderId="39" xfId="0" applyFont="1" applyFill="1" applyBorder="1" applyAlignment="1">
      <alignment wrapText="1"/>
    </xf>
    <xf numFmtId="2" fontId="8" fillId="33" borderId="30" xfId="0" applyNumberFormat="1" applyFont="1" applyFill="1" applyBorder="1" applyAlignment="1">
      <alignment horizontal="left" vertical="center" wrapText="1"/>
    </xf>
    <xf numFmtId="2" fontId="9" fillId="33" borderId="30" xfId="0" applyNumberFormat="1" applyFont="1" applyFill="1" applyBorder="1" applyAlignment="1">
      <alignment horizontal="left" vertical="top" wrapText="1"/>
    </xf>
    <xf numFmtId="2" fontId="9" fillId="33" borderId="31" xfId="0" applyNumberFormat="1" applyFont="1" applyFill="1" applyBorder="1" applyAlignment="1">
      <alignment horizontal="left" vertical="top" wrapText="1"/>
    </xf>
    <xf numFmtId="2" fontId="9" fillId="33" borderId="29" xfId="0" applyNumberFormat="1" applyFont="1" applyFill="1" applyBorder="1" applyAlignment="1">
      <alignment horizontal="left" vertical="top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2" fontId="5" fillId="3" borderId="40" xfId="0" applyNumberFormat="1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>
      <alignment horizontal="center" vertical="center" wrapText="1"/>
    </xf>
    <xf numFmtId="2" fontId="5" fillId="3" borderId="42" xfId="0" applyNumberFormat="1" applyFont="1" applyFill="1" applyBorder="1" applyAlignment="1">
      <alignment horizontal="center" vertical="center" wrapText="1"/>
    </xf>
    <xf numFmtId="10" fontId="4" fillId="14" borderId="30" xfId="0" applyNumberFormat="1" applyFont="1" applyFill="1" applyBorder="1" applyAlignment="1">
      <alignment horizontal="center" vertical="center" wrapText="1"/>
    </xf>
    <xf numFmtId="10" fontId="4" fillId="14" borderId="31" xfId="0" applyNumberFormat="1" applyFont="1" applyFill="1" applyBorder="1" applyAlignment="1">
      <alignment horizontal="center" vertical="center" wrapText="1"/>
    </xf>
    <xf numFmtId="10" fontId="4" fillId="14" borderId="29" xfId="0" applyNumberFormat="1" applyFont="1" applyFill="1" applyBorder="1" applyAlignment="1">
      <alignment horizontal="center" vertical="center" wrapText="1"/>
    </xf>
    <xf numFmtId="2" fontId="4" fillId="14" borderId="25" xfId="0" applyNumberFormat="1" applyFont="1" applyFill="1" applyBorder="1" applyAlignment="1">
      <alignment horizontal="center" vertical="center" wrapText="1"/>
    </xf>
    <xf numFmtId="2" fontId="4" fillId="14" borderId="26" xfId="0" applyNumberFormat="1" applyFont="1" applyFill="1" applyBorder="1" applyAlignment="1">
      <alignment horizontal="center" vertical="center" wrapText="1"/>
    </xf>
    <xf numFmtId="2" fontId="4" fillId="14" borderId="27" xfId="0" applyNumberFormat="1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left" vertical="top" wrapText="1"/>
    </xf>
    <xf numFmtId="0" fontId="5" fillId="15" borderId="39" xfId="0" applyFont="1" applyFill="1" applyBorder="1" applyAlignment="1">
      <alignment horizontal="left" vertical="top" wrapText="1"/>
    </xf>
    <xf numFmtId="2" fontId="3" fillId="33" borderId="30" xfId="0" applyNumberFormat="1" applyFont="1" applyFill="1" applyBorder="1" applyAlignment="1">
      <alignment horizontal="left" vertical="top" wrapText="1"/>
    </xf>
    <xf numFmtId="2" fontId="3" fillId="33" borderId="31" xfId="0" applyNumberFormat="1" applyFont="1" applyFill="1" applyBorder="1" applyAlignment="1">
      <alignment horizontal="left" vertical="top" wrapText="1"/>
    </xf>
    <xf numFmtId="2" fontId="3" fillId="33" borderId="23" xfId="0" applyNumberFormat="1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top" wrapText="1"/>
    </xf>
    <xf numFmtId="0" fontId="3" fillId="33" borderId="31" xfId="0" applyFont="1" applyFill="1" applyBorder="1" applyAlignment="1">
      <alignment horizontal="left" vertical="top"/>
    </xf>
    <xf numFmtId="0" fontId="3" fillId="33" borderId="23" xfId="0" applyFont="1" applyFill="1" applyBorder="1" applyAlignment="1">
      <alignment horizontal="left" vertical="top"/>
    </xf>
    <xf numFmtId="2" fontId="4" fillId="33" borderId="30" xfId="0" applyNumberFormat="1" applyFont="1" applyFill="1" applyBorder="1" applyAlignment="1">
      <alignment horizontal="left" vertical="top" wrapText="1"/>
    </xf>
    <xf numFmtId="2" fontId="4" fillId="33" borderId="31" xfId="0" applyNumberFormat="1" applyFont="1" applyFill="1" applyBorder="1" applyAlignment="1">
      <alignment horizontal="left" vertical="top" wrapText="1"/>
    </xf>
    <xf numFmtId="2" fontId="4" fillId="33" borderId="29" xfId="0" applyNumberFormat="1" applyFont="1" applyFill="1" applyBorder="1" applyAlignment="1">
      <alignment horizontal="left" vertical="top" wrapText="1"/>
    </xf>
    <xf numFmtId="49" fontId="5" fillId="34" borderId="35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 wrapText="1"/>
    </xf>
    <xf numFmtId="49" fontId="5" fillId="34" borderId="34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left" vertical="center" wrapText="1"/>
    </xf>
    <xf numFmtId="2" fontId="5" fillId="34" borderId="31" xfId="0" applyNumberFormat="1" applyFont="1" applyFill="1" applyBorder="1" applyAlignment="1">
      <alignment horizontal="left" vertical="center" wrapText="1"/>
    </xf>
    <xf numFmtId="2" fontId="5" fillId="34" borderId="29" xfId="0" applyNumberFormat="1" applyFont="1" applyFill="1" applyBorder="1" applyAlignment="1">
      <alignment horizontal="left" vertical="center" wrapText="1"/>
    </xf>
    <xf numFmtId="10" fontId="5" fillId="34" borderId="30" xfId="0" applyNumberFormat="1" applyFont="1" applyFill="1" applyBorder="1" applyAlignment="1">
      <alignment horizontal="center" vertical="center" wrapText="1"/>
    </xf>
    <xf numFmtId="10" fontId="5" fillId="34" borderId="31" xfId="0" applyNumberFormat="1" applyFont="1" applyFill="1" applyBorder="1" applyAlignment="1">
      <alignment horizontal="center" vertical="center" wrapText="1"/>
    </xf>
    <xf numFmtId="10" fontId="5" fillId="34" borderId="29" xfId="0" applyNumberFormat="1" applyFont="1" applyFill="1" applyBorder="1" applyAlignment="1">
      <alignment horizontal="center" vertical="center" wrapText="1"/>
    </xf>
    <xf numFmtId="2" fontId="5" fillId="34" borderId="25" xfId="0" applyNumberFormat="1" applyFont="1" applyFill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49" fontId="7" fillId="15" borderId="16" xfId="0" applyNumberFormat="1" applyFont="1" applyFill="1" applyBorder="1" applyAlignment="1">
      <alignment horizontal="left" vertical="top"/>
    </xf>
    <xf numFmtId="49" fontId="7" fillId="15" borderId="17" xfId="0" applyNumberFormat="1" applyFont="1" applyFill="1" applyBorder="1" applyAlignment="1">
      <alignment horizontal="left" vertical="top"/>
    </xf>
    <xf numFmtId="4" fontId="4" fillId="15" borderId="21" xfId="0" applyNumberFormat="1" applyFont="1" applyFill="1" applyBorder="1" applyAlignment="1">
      <alignment/>
    </xf>
    <xf numFmtId="0" fontId="5" fillId="15" borderId="17" xfId="0" applyFont="1" applyFill="1" applyBorder="1" applyAlignment="1">
      <alignment vertical="top" wrapText="1"/>
    </xf>
    <xf numFmtId="0" fontId="5" fillId="15" borderId="39" xfId="0" applyFont="1" applyFill="1" applyBorder="1" applyAlignment="1">
      <alignment vertical="top" wrapText="1"/>
    </xf>
    <xf numFmtId="0" fontId="5" fillId="15" borderId="0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429"/>
  <sheetViews>
    <sheetView tabSelected="1" zoomScalePageLayoutView="0" workbookViewId="0" topLeftCell="A410">
      <selection activeCell="D383" sqref="D383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215" t="s">
        <v>0</v>
      </c>
      <c r="B1" s="215"/>
      <c r="C1" s="215"/>
      <c r="D1" s="215"/>
      <c r="E1" s="215"/>
      <c r="F1" s="215"/>
      <c r="G1" s="215"/>
      <c r="H1" s="215"/>
    </row>
    <row r="2" spans="1:8" ht="15.75">
      <c r="A2" s="215" t="s">
        <v>96</v>
      </c>
      <c r="B2" s="215"/>
      <c r="C2" s="215"/>
      <c r="D2" s="215"/>
      <c r="E2" s="215"/>
      <c r="F2" s="215"/>
      <c r="G2" s="215"/>
      <c r="H2" s="215"/>
    </row>
    <row r="3" spans="1:8" s="1" customFormat="1" ht="16.5" thickBot="1">
      <c r="A3" s="215"/>
      <c r="B3" s="215"/>
      <c r="C3" s="215"/>
      <c r="D3" s="215"/>
      <c r="E3" s="215"/>
      <c r="F3" s="215"/>
      <c r="G3" s="215"/>
      <c r="H3" s="215"/>
    </row>
    <row r="4" spans="1:8" ht="45.75" customHeight="1">
      <c r="A4" s="17" t="s">
        <v>1</v>
      </c>
      <c r="B4" s="18"/>
      <c r="C4" s="226" t="s">
        <v>152</v>
      </c>
      <c r="D4" s="226"/>
      <c r="E4" s="226"/>
      <c r="F4" s="226"/>
      <c r="G4" s="226"/>
      <c r="H4" s="227"/>
    </row>
    <row r="5" spans="1:8" ht="15" customHeight="1">
      <c r="A5" s="19" t="s">
        <v>2</v>
      </c>
      <c r="B5" s="20"/>
      <c r="C5" s="21" t="s">
        <v>134</v>
      </c>
      <c r="D5" s="22"/>
      <c r="E5" s="22"/>
      <c r="F5" s="22"/>
      <c r="G5" s="23"/>
      <c r="H5" s="24"/>
    </row>
    <row r="6" spans="1:8" ht="15.75" customHeight="1" thickBot="1">
      <c r="A6" s="25" t="s">
        <v>3</v>
      </c>
      <c r="B6" s="26"/>
      <c r="C6" s="27" t="s">
        <v>120</v>
      </c>
      <c r="D6" s="28"/>
      <c r="E6" s="28"/>
      <c r="F6" s="28"/>
      <c r="G6" s="29"/>
      <c r="H6" s="30"/>
    </row>
    <row r="7" spans="1:8" ht="140.25" customHeight="1" thickBot="1">
      <c r="A7" s="13" t="s">
        <v>4</v>
      </c>
      <c r="B7" s="14" t="s">
        <v>5</v>
      </c>
      <c r="C7" s="14" t="s">
        <v>6</v>
      </c>
      <c r="D7" s="15" t="s">
        <v>7</v>
      </c>
      <c r="E7" s="15" t="s">
        <v>8</v>
      </c>
      <c r="F7" s="15" t="s">
        <v>9</v>
      </c>
      <c r="G7" s="14" t="s">
        <v>10</v>
      </c>
      <c r="H7" s="16" t="s">
        <v>11</v>
      </c>
    </row>
    <row r="8" spans="1:8" ht="52.5" customHeight="1" thickBot="1">
      <c r="A8" s="173" t="s">
        <v>97</v>
      </c>
      <c r="B8" s="174"/>
      <c r="C8" s="174"/>
      <c r="D8" s="174"/>
      <c r="E8" s="174"/>
      <c r="F8" s="174"/>
      <c r="G8" s="174"/>
      <c r="H8" s="175"/>
    </row>
    <row r="9" spans="1:8" ht="19.5" customHeight="1">
      <c r="A9" s="118">
        <v>1</v>
      </c>
      <c r="B9" s="184" t="s">
        <v>99</v>
      </c>
      <c r="C9" s="31" t="s">
        <v>12</v>
      </c>
      <c r="D9" s="32">
        <v>0</v>
      </c>
      <c r="E9" s="32">
        <v>0</v>
      </c>
      <c r="F9" s="32">
        <v>0</v>
      </c>
      <c r="G9" s="112">
        <f>SUM(F9:F12)/SUM(D9:D12)</f>
        <v>0</v>
      </c>
      <c r="H9" s="124"/>
    </row>
    <row r="10" spans="1:8" ht="18.75" customHeight="1">
      <c r="A10" s="119"/>
      <c r="B10" s="185"/>
      <c r="C10" s="33" t="s">
        <v>13</v>
      </c>
      <c r="D10" s="34">
        <v>0</v>
      </c>
      <c r="E10" s="34">
        <v>0</v>
      </c>
      <c r="F10" s="34">
        <v>0</v>
      </c>
      <c r="G10" s="113"/>
      <c r="H10" s="125"/>
    </row>
    <row r="11" spans="1:8" ht="17.25" customHeight="1">
      <c r="A11" s="119"/>
      <c r="B11" s="185"/>
      <c r="C11" s="33" t="s">
        <v>14</v>
      </c>
      <c r="D11" s="34">
        <f>D15</f>
        <v>180</v>
      </c>
      <c r="E11" s="34">
        <f>E15</f>
        <v>0</v>
      </c>
      <c r="F11" s="34">
        <f>F15</f>
        <v>0</v>
      </c>
      <c r="G11" s="113"/>
      <c r="H11" s="125"/>
    </row>
    <row r="12" spans="1:8" ht="21.75" customHeight="1" thickBot="1">
      <c r="A12" s="120"/>
      <c r="B12" s="186"/>
      <c r="C12" s="35" t="s">
        <v>15</v>
      </c>
      <c r="D12" s="36">
        <v>0</v>
      </c>
      <c r="E12" s="36">
        <v>0</v>
      </c>
      <c r="F12" s="36">
        <v>0</v>
      </c>
      <c r="G12" s="114"/>
      <c r="H12" s="126"/>
    </row>
    <row r="13" spans="1:8" ht="20.25" customHeight="1">
      <c r="A13" s="131" t="s">
        <v>16</v>
      </c>
      <c r="B13" s="192" t="s">
        <v>100</v>
      </c>
      <c r="C13" s="37" t="s">
        <v>12</v>
      </c>
      <c r="D13" s="38">
        <v>0</v>
      </c>
      <c r="E13" s="38">
        <v>0</v>
      </c>
      <c r="F13" s="38">
        <v>0</v>
      </c>
      <c r="G13" s="113">
        <f>SUM(F13:F16)/SUM(D13:D16)</f>
        <v>0</v>
      </c>
      <c r="H13" s="116"/>
    </row>
    <row r="14" spans="1:8" ht="15.75" customHeight="1">
      <c r="A14" s="131"/>
      <c r="B14" s="192"/>
      <c r="C14" s="39" t="s">
        <v>13</v>
      </c>
      <c r="D14" s="40">
        <v>0</v>
      </c>
      <c r="E14" s="40">
        <v>0</v>
      </c>
      <c r="F14" s="40">
        <v>0</v>
      </c>
      <c r="G14" s="113"/>
      <c r="H14" s="116"/>
    </row>
    <row r="15" spans="1:8" ht="14.25" customHeight="1">
      <c r="A15" s="131"/>
      <c r="B15" s="192"/>
      <c r="C15" s="39" t="s">
        <v>14</v>
      </c>
      <c r="D15" s="40">
        <v>180</v>
      </c>
      <c r="E15" s="40">
        <v>0</v>
      </c>
      <c r="F15" s="40">
        <v>0</v>
      </c>
      <c r="G15" s="113"/>
      <c r="H15" s="116"/>
    </row>
    <row r="16" spans="1:8" ht="15.75" customHeight="1" thickBot="1">
      <c r="A16" s="131"/>
      <c r="B16" s="192"/>
      <c r="C16" s="41" t="s">
        <v>15</v>
      </c>
      <c r="D16" s="42">
        <v>0</v>
      </c>
      <c r="E16" s="42">
        <v>0</v>
      </c>
      <c r="F16" s="42">
        <v>0</v>
      </c>
      <c r="G16" s="113"/>
      <c r="H16" s="116"/>
    </row>
    <row r="17" spans="1:8" ht="17.25" customHeight="1">
      <c r="A17" s="146" t="s">
        <v>17</v>
      </c>
      <c r="B17" s="162" t="s">
        <v>18</v>
      </c>
      <c r="C17" s="43" t="s">
        <v>12</v>
      </c>
      <c r="D17" s="44">
        <v>0</v>
      </c>
      <c r="E17" s="44">
        <v>0</v>
      </c>
      <c r="F17" s="44">
        <v>0</v>
      </c>
      <c r="G17" s="165">
        <f>SUM(F17:F20)/SUM(D17:D20)</f>
        <v>0</v>
      </c>
      <c r="H17" s="168"/>
    </row>
    <row r="18" spans="1:8" ht="16.5" customHeight="1">
      <c r="A18" s="147"/>
      <c r="B18" s="163"/>
      <c r="C18" s="45" t="s">
        <v>13</v>
      </c>
      <c r="D18" s="46">
        <v>0</v>
      </c>
      <c r="E18" s="46">
        <v>0</v>
      </c>
      <c r="F18" s="46">
        <v>0</v>
      </c>
      <c r="G18" s="166"/>
      <c r="H18" s="169"/>
    </row>
    <row r="19" spans="1:8" ht="15.75" customHeight="1">
      <c r="A19" s="147"/>
      <c r="B19" s="163"/>
      <c r="C19" s="45" t="s">
        <v>14</v>
      </c>
      <c r="D19" s="46">
        <f>D11</f>
        <v>180</v>
      </c>
      <c r="E19" s="46">
        <f>E11</f>
        <v>0</v>
      </c>
      <c r="F19" s="46">
        <f>F11</f>
        <v>0</v>
      </c>
      <c r="G19" s="166"/>
      <c r="H19" s="169"/>
    </row>
    <row r="20" spans="1:8" ht="16.5" customHeight="1" thickBot="1">
      <c r="A20" s="161"/>
      <c r="B20" s="164"/>
      <c r="C20" s="47" t="s">
        <v>15</v>
      </c>
      <c r="D20" s="48">
        <v>0</v>
      </c>
      <c r="E20" s="48">
        <v>0</v>
      </c>
      <c r="F20" s="48">
        <v>0</v>
      </c>
      <c r="G20" s="167"/>
      <c r="H20" s="170"/>
    </row>
    <row r="21" spans="1:8" ht="31.5" customHeight="1" thickBot="1">
      <c r="A21" s="173" t="s">
        <v>98</v>
      </c>
      <c r="B21" s="174"/>
      <c r="C21" s="174"/>
      <c r="D21" s="174"/>
      <c r="E21" s="174"/>
      <c r="F21" s="174"/>
      <c r="G21" s="174"/>
      <c r="H21" s="175"/>
    </row>
    <row r="22" spans="1:8" ht="24" customHeight="1">
      <c r="A22" s="118" t="s">
        <v>20</v>
      </c>
      <c r="B22" s="216" t="s">
        <v>123</v>
      </c>
      <c r="C22" s="31" t="s">
        <v>12</v>
      </c>
      <c r="D22" s="32">
        <f>D26</f>
        <v>0</v>
      </c>
      <c r="E22" s="32">
        <f>E26</f>
        <v>0</v>
      </c>
      <c r="F22" s="32">
        <f>F26</f>
        <v>0</v>
      </c>
      <c r="G22" s="112">
        <f>SUM(F22:F25)/SUM(D22:D25)</f>
        <v>0.29667774086378734</v>
      </c>
      <c r="H22" s="124"/>
    </row>
    <row r="23" spans="1:8" ht="17.25" customHeight="1">
      <c r="A23" s="119"/>
      <c r="B23" s="217"/>
      <c r="C23" s="33" t="s">
        <v>13</v>
      </c>
      <c r="D23" s="34">
        <v>0</v>
      </c>
      <c r="E23" s="34">
        <f>E27</f>
        <v>0</v>
      </c>
      <c r="F23" s="34">
        <f>F27</f>
        <v>0</v>
      </c>
      <c r="G23" s="113"/>
      <c r="H23" s="125"/>
    </row>
    <row r="24" spans="1:8" ht="19.5" customHeight="1">
      <c r="A24" s="119"/>
      <c r="B24" s="217"/>
      <c r="C24" s="33" t="s">
        <v>14</v>
      </c>
      <c r="D24" s="34">
        <f>D28+D32</f>
        <v>1204</v>
      </c>
      <c r="E24" s="34">
        <f>E28+E32</f>
        <v>357.2</v>
      </c>
      <c r="F24" s="34">
        <f>F28+F32</f>
        <v>357.2</v>
      </c>
      <c r="G24" s="113"/>
      <c r="H24" s="125"/>
    </row>
    <row r="25" spans="1:8" ht="21" customHeight="1" thickBot="1">
      <c r="A25" s="120"/>
      <c r="B25" s="218"/>
      <c r="C25" s="35" t="s">
        <v>15</v>
      </c>
      <c r="D25" s="36">
        <f>D29</f>
        <v>0</v>
      </c>
      <c r="E25" s="36">
        <f>E29</f>
        <v>0</v>
      </c>
      <c r="F25" s="36">
        <f>F29</f>
        <v>0</v>
      </c>
      <c r="G25" s="114"/>
      <c r="H25" s="126"/>
    </row>
    <row r="26" spans="1:8" ht="21" customHeight="1">
      <c r="A26" s="131" t="s">
        <v>21</v>
      </c>
      <c r="B26" s="223" t="s">
        <v>124</v>
      </c>
      <c r="C26" s="37" t="s">
        <v>12</v>
      </c>
      <c r="D26" s="38">
        <v>0</v>
      </c>
      <c r="E26" s="38">
        <v>0</v>
      </c>
      <c r="F26" s="38">
        <v>0</v>
      </c>
      <c r="G26" s="113">
        <f>SUM(F26:F29)/SUM(D26:D29)</f>
        <v>0</v>
      </c>
      <c r="H26" s="116"/>
    </row>
    <row r="27" spans="1:8" ht="20.25" customHeight="1">
      <c r="A27" s="131"/>
      <c r="B27" s="223"/>
      <c r="C27" s="39" t="s">
        <v>13</v>
      </c>
      <c r="D27" s="40">
        <v>0</v>
      </c>
      <c r="E27" s="40">
        <v>0</v>
      </c>
      <c r="F27" s="40">
        <v>0</v>
      </c>
      <c r="G27" s="113"/>
      <c r="H27" s="116"/>
    </row>
    <row r="28" spans="1:8" ht="18.75" customHeight="1">
      <c r="A28" s="131"/>
      <c r="B28" s="223"/>
      <c r="C28" s="39" t="s">
        <v>14</v>
      </c>
      <c r="D28" s="40">
        <v>80</v>
      </c>
      <c r="E28" s="40">
        <v>0</v>
      </c>
      <c r="F28" s="40">
        <v>0</v>
      </c>
      <c r="G28" s="113"/>
      <c r="H28" s="116"/>
    </row>
    <row r="29" spans="1:8" ht="24.75" customHeight="1" thickBot="1">
      <c r="A29" s="131"/>
      <c r="B29" s="223"/>
      <c r="C29" s="41" t="s">
        <v>15</v>
      </c>
      <c r="D29" s="42">
        <v>0</v>
      </c>
      <c r="E29" s="42">
        <v>0</v>
      </c>
      <c r="F29" s="42">
        <v>0</v>
      </c>
      <c r="G29" s="113"/>
      <c r="H29" s="116"/>
    </row>
    <row r="30" spans="1:8" ht="21.75" customHeight="1">
      <c r="A30" s="130" t="s">
        <v>22</v>
      </c>
      <c r="B30" s="228" t="s">
        <v>125</v>
      </c>
      <c r="C30" s="49" t="s">
        <v>12</v>
      </c>
      <c r="D30" s="50">
        <v>0</v>
      </c>
      <c r="E30" s="50">
        <v>0</v>
      </c>
      <c r="F30" s="50">
        <v>0</v>
      </c>
      <c r="G30" s="112">
        <f>SUM(F30:F33)/SUM(D30:D33)</f>
        <v>0.3177935943060498</v>
      </c>
      <c r="H30" s="51"/>
    </row>
    <row r="31" spans="1:8" ht="18" customHeight="1">
      <c r="A31" s="131"/>
      <c r="B31" s="223"/>
      <c r="C31" s="39" t="s">
        <v>13</v>
      </c>
      <c r="D31" s="40">
        <v>0</v>
      </c>
      <c r="E31" s="40">
        <v>0</v>
      </c>
      <c r="F31" s="40">
        <v>0</v>
      </c>
      <c r="G31" s="113"/>
      <c r="H31" s="52"/>
    </row>
    <row r="32" spans="1:8" ht="19.5" customHeight="1">
      <c r="A32" s="131"/>
      <c r="B32" s="223"/>
      <c r="C32" s="39" t="s">
        <v>14</v>
      </c>
      <c r="D32" s="40">
        <v>1124</v>
      </c>
      <c r="E32" s="40">
        <v>357.2</v>
      </c>
      <c r="F32" s="40">
        <v>357.2</v>
      </c>
      <c r="G32" s="113"/>
      <c r="H32" s="52"/>
    </row>
    <row r="33" spans="1:8" ht="39" customHeight="1" thickBot="1">
      <c r="A33" s="157"/>
      <c r="B33" s="224"/>
      <c r="C33" s="53" t="s">
        <v>15</v>
      </c>
      <c r="D33" s="54">
        <v>0</v>
      </c>
      <c r="E33" s="54">
        <v>0</v>
      </c>
      <c r="F33" s="54">
        <v>0</v>
      </c>
      <c r="G33" s="114"/>
      <c r="H33" s="55"/>
    </row>
    <row r="34" spans="1:8" ht="22.5" customHeight="1">
      <c r="A34" s="232" t="s">
        <v>23</v>
      </c>
      <c r="B34" s="229" t="s">
        <v>126</v>
      </c>
      <c r="C34" s="37" t="s">
        <v>12</v>
      </c>
      <c r="D34" s="38">
        <v>0</v>
      </c>
      <c r="E34" s="38">
        <v>0</v>
      </c>
      <c r="F34" s="38">
        <v>0</v>
      </c>
      <c r="G34" s="113">
        <f>SUM(F34:F37)/SUM(D34:D37)</f>
        <v>0</v>
      </c>
      <c r="H34" s="52"/>
    </row>
    <row r="35" spans="1:8" ht="18.75" customHeight="1">
      <c r="A35" s="233"/>
      <c r="B35" s="230"/>
      <c r="C35" s="39" t="s">
        <v>13</v>
      </c>
      <c r="D35" s="40">
        <v>0</v>
      </c>
      <c r="E35" s="40">
        <v>0</v>
      </c>
      <c r="F35" s="40">
        <v>0</v>
      </c>
      <c r="G35" s="113"/>
      <c r="H35" s="52"/>
    </row>
    <row r="36" spans="1:8" ht="18.75" customHeight="1">
      <c r="A36" s="233"/>
      <c r="B36" s="230"/>
      <c r="C36" s="39" t="s">
        <v>14</v>
      </c>
      <c r="D36" s="40">
        <f>SUM(D40)</f>
        <v>100</v>
      </c>
      <c r="E36" s="40">
        <f>SUM(E40)</f>
        <v>0</v>
      </c>
      <c r="F36" s="40">
        <f>SUM(F40)</f>
        <v>0</v>
      </c>
      <c r="G36" s="113"/>
      <c r="H36" s="52"/>
    </row>
    <row r="37" spans="1:8" ht="20.25" customHeight="1" thickBot="1">
      <c r="A37" s="234"/>
      <c r="B37" s="231"/>
      <c r="C37" s="41" t="s">
        <v>15</v>
      </c>
      <c r="D37" s="42">
        <v>0</v>
      </c>
      <c r="E37" s="42">
        <v>0</v>
      </c>
      <c r="F37" s="42">
        <v>0</v>
      </c>
      <c r="G37" s="113"/>
      <c r="H37" s="52"/>
    </row>
    <row r="38" spans="1:8" ht="24.75" customHeight="1">
      <c r="A38" s="130" t="s">
        <v>24</v>
      </c>
      <c r="B38" s="228" t="s">
        <v>127</v>
      </c>
      <c r="C38" s="49" t="s">
        <v>12</v>
      </c>
      <c r="D38" s="50">
        <v>0</v>
      </c>
      <c r="E38" s="50">
        <v>0</v>
      </c>
      <c r="F38" s="50">
        <v>0</v>
      </c>
      <c r="G38" s="112">
        <f>SUM(F38:F41)/SUM(D38:D41)</f>
        <v>0</v>
      </c>
      <c r="H38" s="51"/>
    </row>
    <row r="39" spans="1:8" ht="13.5" customHeight="1">
      <c r="A39" s="131"/>
      <c r="B39" s="217"/>
      <c r="C39" s="39" t="s">
        <v>13</v>
      </c>
      <c r="D39" s="40">
        <v>0</v>
      </c>
      <c r="E39" s="40">
        <v>0</v>
      </c>
      <c r="F39" s="40">
        <v>0</v>
      </c>
      <c r="G39" s="113"/>
      <c r="H39" s="52"/>
    </row>
    <row r="40" spans="1:8" ht="20.25" customHeight="1">
      <c r="A40" s="131"/>
      <c r="B40" s="217"/>
      <c r="C40" s="39" t="s">
        <v>14</v>
      </c>
      <c r="D40" s="40">
        <v>100</v>
      </c>
      <c r="E40" s="40">
        <v>0</v>
      </c>
      <c r="F40" s="40">
        <v>0</v>
      </c>
      <c r="G40" s="113"/>
      <c r="H40" s="52"/>
    </row>
    <row r="41" spans="1:8" ht="18.75" customHeight="1" thickBot="1">
      <c r="A41" s="157"/>
      <c r="B41" s="218"/>
      <c r="C41" s="53" t="s">
        <v>15</v>
      </c>
      <c r="D41" s="54">
        <v>0</v>
      </c>
      <c r="E41" s="54">
        <v>0</v>
      </c>
      <c r="F41" s="54">
        <v>0</v>
      </c>
      <c r="G41" s="114"/>
      <c r="H41" s="55"/>
    </row>
    <row r="42" spans="1:8" ht="20.25" customHeight="1">
      <c r="A42" s="130" t="s">
        <v>25</v>
      </c>
      <c r="B42" s="216" t="s">
        <v>128</v>
      </c>
      <c r="C42" s="37" t="s">
        <v>12</v>
      </c>
      <c r="D42" s="38">
        <v>0</v>
      </c>
      <c r="E42" s="38">
        <v>0</v>
      </c>
      <c r="F42" s="38">
        <v>0</v>
      </c>
      <c r="G42" s="113">
        <f>SUM(F42:F45)/SUM(D42:D45)</f>
        <v>0.4117268041237114</v>
      </c>
      <c r="H42" s="52"/>
    </row>
    <row r="43" spans="1:8" ht="21" customHeight="1">
      <c r="A43" s="131"/>
      <c r="B43" s="217"/>
      <c r="C43" s="39" t="s">
        <v>13</v>
      </c>
      <c r="D43" s="40">
        <v>0</v>
      </c>
      <c r="E43" s="40">
        <v>0</v>
      </c>
      <c r="F43" s="40">
        <v>0</v>
      </c>
      <c r="G43" s="113"/>
      <c r="H43" s="52"/>
    </row>
    <row r="44" spans="1:8" ht="12.75">
      <c r="A44" s="131"/>
      <c r="B44" s="217"/>
      <c r="C44" s="39" t="s">
        <v>14</v>
      </c>
      <c r="D44" s="40">
        <f>SUM(D48:D52)</f>
        <v>155.2</v>
      </c>
      <c r="E44" s="40">
        <f>SUM(E48:E52)</f>
        <v>63.9</v>
      </c>
      <c r="F44" s="40">
        <f>SUM(F48:F52)</f>
        <v>63.9</v>
      </c>
      <c r="G44" s="113"/>
      <c r="H44" s="52"/>
    </row>
    <row r="45" spans="1:8" ht="20.25" customHeight="1" thickBot="1">
      <c r="A45" s="157"/>
      <c r="B45" s="218"/>
      <c r="C45" s="41" t="s">
        <v>15</v>
      </c>
      <c r="D45" s="42">
        <v>0</v>
      </c>
      <c r="E45" s="42">
        <v>0</v>
      </c>
      <c r="F45" s="42">
        <v>0</v>
      </c>
      <c r="G45" s="113"/>
      <c r="H45" s="52"/>
    </row>
    <row r="46" spans="1:8" ht="26.25" customHeight="1">
      <c r="A46" s="130" t="s">
        <v>26</v>
      </c>
      <c r="B46" s="228" t="s">
        <v>129</v>
      </c>
      <c r="C46" s="49" t="s">
        <v>12</v>
      </c>
      <c r="D46" s="50">
        <v>0</v>
      </c>
      <c r="E46" s="50">
        <v>0</v>
      </c>
      <c r="F46" s="50">
        <v>0</v>
      </c>
      <c r="G46" s="112">
        <f>SUM(F46:F49)/SUM(D46:D49)</f>
        <v>0</v>
      </c>
      <c r="H46" s="51"/>
    </row>
    <row r="47" spans="1:8" ht="21" customHeight="1">
      <c r="A47" s="131"/>
      <c r="B47" s="223"/>
      <c r="C47" s="39" t="s">
        <v>13</v>
      </c>
      <c r="D47" s="40">
        <v>0</v>
      </c>
      <c r="E47" s="40">
        <v>0</v>
      </c>
      <c r="F47" s="40">
        <v>0</v>
      </c>
      <c r="G47" s="113"/>
      <c r="H47" s="52"/>
    </row>
    <row r="48" spans="1:8" ht="19.5" customHeight="1">
      <c r="A48" s="131"/>
      <c r="B48" s="223"/>
      <c r="C48" s="39" t="s">
        <v>14</v>
      </c>
      <c r="D48" s="40">
        <v>31.2</v>
      </c>
      <c r="E48" s="40">
        <v>0</v>
      </c>
      <c r="F48" s="40">
        <v>0</v>
      </c>
      <c r="G48" s="113"/>
      <c r="H48" s="52"/>
    </row>
    <row r="49" spans="1:8" ht="18" customHeight="1" thickBot="1">
      <c r="A49" s="157"/>
      <c r="B49" s="224"/>
      <c r="C49" s="53" t="s">
        <v>15</v>
      </c>
      <c r="D49" s="54">
        <v>0</v>
      </c>
      <c r="E49" s="54">
        <v>0</v>
      </c>
      <c r="F49" s="54">
        <v>0</v>
      </c>
      <c r="G49" s="114"/>
      <c r="H49" s="55"/>
    </row>
    <row r="50" spans="1:8" ht="21" customHeight="1">
      <c r="A50" s="56"/>
      <c r="B50" s="223" t="s">
        <v>130</v>
      </c>
      <c r="C50" s="37" t="s">
        <v>12</v>
      </c>
      <c r="D50" s="38">
        <v>0</v>
      </c>
      <c r="E50" s="38">
        <v>0</v>
      </c>
      <c r="F50" s="38">
        <v>0</v>
      </c>
      <c r="G50" s="112">
        <f>SUM(F50:F53)/SUM(D50:D53)</f>
        <v>0.5153225806451612</v>
      </c>
      <c r="H50" s="52"/>
    </row>
    <row r="51" spans="1:8" ht="23.25" customHeight="1">
      <c r="A51" s="56"/>
      <c r="B51" s="223"/>
      <c r="C51" s="39" t="s">
        <v>13</v>
      </c>
      <c r="D51" s="40">
        <v>0</v>
      </c>
      <c r="E51" s="40">
        <v>0</v>
      </c>
      <c r="F51" s="40">
        <v>0</v>
      </c>
      <c r="G51" s="113"/>
      <c r="H51" s="52"/>
    </row>
    <row r="52" spans="1:8" ht="24" customHeight="1">
      <c r="A52" s="56" t="s">
        <v>76</v>
      </c>
      <c r="B52" s="223"/>
      <c r="C52" s="39" t="s">
        <v>14</v>
      </c>
      <c r="D52" s="40">
        <v>124</v>
      </c>
      <c r="E52" s="40">
        <v>63.9</v>
      </c>
      <c r="F52" s="40">
        <v>63.9</v>
      </c>
      <c r="G52" s="113"/>
      <c r="H52" s="52"/>
    </row>
    <row r="53" spans="1:8" ht="22.5" customHeight="1" thickBot="1">
      <c r="A53" s="56"/>
      <c r="B53" s="223"/>
      <c r="C53" s="41" t="s">
        <v>15</v>
      </c>
      <c r="D53" s="42">
        <v>0</v>
      </c>
      <c r="E53" s="42">
        <v>0</v>
      </c>
      <c r="F53" s="42">
        <v>0</v>
      </c>
      <c r="G53" s="114"/>
      <c r="H53" s="52"/>
    </row>
    <row r="54" spans="1:8" ht="18" customHeight="1">
      <c r="A54" s="146" t="s">
        <v>77</v>
      </c>
      <c r="B54" s="162" t="s">
        <v>18</v>
      </c>
      <c r="C54" s="43" t="s">
        <v>12</v>
      </c>
      <c r="D54" s="44">
        <f aca="true" t="shared" si="0" ref="D54:F55">D22</f>
        <v>0</v>
      </c>
      <c r="E54" s="44">
        <f t="shared" si="0"/>
        <v>0</v>
      </c>
      <c r="F54" s="44">
        <f t="shared" si="0"/>
        <v>0</v>
      </c>
      <c r="G54" s="165">
        <f>SUM(F54:F57)/SUM(D54:D57)</f>
        <v>0.2885827850877193</v>
      </c>
      <c r="H54" s="168"/>
    </row>
    <row r="55" spans="1:8" ht="16.5" customHeight="1">
      <c r="A55" s="147"/>
      <c r="B55" s="163"/>
      <c r="C55" s="45" t="s">
        <v>13</v>
      </c>
      <c r="D55" s="46">
        <f t="shared" si="0"/>
        <v>0</v>
      </c>
      <c r="E55" s="46">
        <f t="shared" si="0"/>
        <v>0</v>
      </c>
      <c r="F55" s="46">
        <f t="shared" si="0"/>
        <v>0</v>
      </c>
      <c r="G55" s="166"/>
      <c r="H55" s="169"/>
    </row>
    <row r="56" spans="1:8" ht="16.5" customHeight="1">
      <c r="A56" s="147"/>
      <c r="B56" s="163"/>
      <c r="C56" s="45" t="s">
        <v>14</v>
      </c>
      <c r="D56" s="46">
        <f>D24+D36+D44</f>
        <v>1459.2</v>
      </c>
      <c r="E56" s="46">
        <f>E24+E36+E44</f>
        <v>421.09999999999997</v>
      </c>
      <c r="F56" s="46">
        <f>F24+F36+F44</f>
        <v>421.09999999999997</v>
      </c>
      <c r="G56" s="166"/>
      <c r="H56" s="169"/>
    </row>
    <row r="57" spans="1:8" ht="17.25" customHeight="1" thickBot="1">
      <c r="A57" s="161"/>
      <c r="B57" s="164"/>
      <c r="C57" s="47" t="s">
        <v>15</v>
      </c>
      <c r="D57" s="48">
        <f aca="true" t="shared" si="1" ref="D57:F58">D25</f>
        <v>0</v>
      </c>
      <c r="E57" s="48">
        <f t="shared" si="1"/>
        <v>0</v>
      </c>
      <c r="F57" s="48">
        <f t="shared" si="1"/>
        <v>0</v>
      </c>
      <c r="G57" s="167"/>
      <c r="H57" s="170"/>
    </row>
    <row r="58" spans="1:8" ht="19.5" customHeight="1">
      <c r="A58" s="193" t="s">
        <v>81</v>
      </c>
      <c r="B58" s="196" t="s">
        <v>19</v>
      </c>
      <c r="C58" s="57" t="s">
        <v>12</v>
      </c>
      <c r="D58" s="58">
        <f t="shared" si="1"/>
        <v>0</v>
      </c>
      <c r="E58" s="58">
        <f t="shared" si="1"/>
        <v>0</v>
      </c>
      <c r="F58" s="58">
        <f t="shared" si="1"/>
        <v>0</v>
      </c>
      <c r="G58" s="199">
        <f>SUM(F58:F61)/SUM(D58:D61)</f>
        <v>0.2568936066373841</v>
      </c>
      <c r="H58" s="202"/>
    </row>
    <row r="59" spans="1:8" ht="20.25" customHeight="1">
      <c r="A59" s="194"/>
      <c r="B59" s="197"/>
      <c r="C59" s="59" t="s">
        <v>13</v>
      </c>
      <c r="D59" s="60">
        <f>D55</f>
        <v>0</v>
      </c>
      <c r="E59" s="60">
        <f>E27</f>
        <v>0</v>
      </c>
      <c r="F59" s="60">
        <f>F27</f>
        <v>0</v>
      </c>
      <c r="G59" s="200"/>
      <c r="H59" s="203"/>
    </row>
    <row r="60" spans="1:8" ht="18" customHeight="1">
      <c r="A60" s="194"/>
      <c r="B60" s="197"/>
      <c r="C60" s="59" t="s">
        <v>14</v>
      </c>
      <c r="D60" s="60">
        <f>D56+D19</f>
        <v>1639.2</v>
      </c>
      <c r="E60" s="60">
        <f>E56+E19</f>
        <v>421.09999999999997</v>
      </c>
      <c r="F60" s="60">
        <f>F56+F19</f>
        <v>421.09999999999997</v>
      </c>
      <c r="G60" s="200"/>
      <c r="H60" s="203"/>
    </row>
    <row r="61" spans="1:8" ht="19.5" customHeight="1" thickBot="1">
      <c r="A61" s="195"/>
      <c r="B61" s="198"/>
      <c r="C61" s="61" t="s">
        <v>15</v>
      </c>
      <c r="D61" s="62">
        <f>D29</f>
        <v>0</v>
      </c>
      <c r="E61" s="62">
        <f>E29</f>
        <v>0</v>
      </c>
      <c r="F61" s="62">
        <f>F29</f>
        <v>0</v>
      </c>
      <c r="G61" s="201"/>
      <c r="H61" s="204"/>
    </row>
    <row r="62" spans="1:8" s="1" customFormat="1" ht="47.25" customHeight="1">
      <c r="A62" s="270" t="s">
        <v>1</v>
      </c>
      <c r="B62" s="271"/>
      <c r="C62" s="273" t="s">
        <v>157</v>
      </c>
      <c r="D62" s="273"/>
      <c r="E62" s="273"/>
      <c r="F62" s="273"/>
      <c r="G62" s="273"/>
      <c r="H62" s="274"/>
    </row>
    <row r="63" spans="1:8" s="1" customFormat="1" ht="17.25" customHeight="1">
      <c r="A63" s="79" t="s">
        <v>2</v>
      </c>
      <c r="B63" s="80"/>
      <c r="C63" s="275" t="s">
        <v>134</v>
      </c>
      <c r="D63" s="82"/>
      <c r="E63" s="82"/>
      <c r="F63" s="82"/>
      <c r="G63" s="83"/>
      <c r="H63" s="84"/>
    </row>
    <row r="64" spans="1:8" s="1" customFormat="1" ht="20.25" customHeight="1" thickBot="1">
      <c r="A64" s="85" t="s">
        <v>3</v>
      </c>
      <c r="B64" s="86"/>
      <c r="C64" s="98" t="s">
        <v>153</v>
      </c>
      <c r="D64" s="272"/>
      <c r="E64" s="272"/>
      <c r="F64" s="87"/>
      <c r="G64" s="88"/>
      <c r="H64" s="89"/>
    </row>
    <row r="65" spans="1:8" s="1" customFormat="1" ht="141" thickBot="1">
      <c r="A65" s="13" t="s">
        <v>4</v>
      </c>
      <c r="B65" s="14" t="s">
        <v>5</v>
      </c>
      <c r="C65" s="14" t="s">
        <v>6</v>
      </c>
      <c r="D65" s="15" t="s">
        <v>7</v>
      </c>
      <c r="E65" s="15" t="s">
        <v>8</v>
      </c>
      <c r="F65" s="15" t="s">
        <v>9</v>
      </c>
      <c r="G65" s="14" t="s">
        <v>10</v>
      </c>
      <c r="H65" s="16" t="s">
        <v>11</v>
      </c>
    </row>
    <row r="66" spans="1:8" s="1" customFormat="1" ht="20.25" customHeight="1" thickBot="1">
      <c r="A66" s="173" t="s">
        <v>27</v>
      </c>
      <c r="B66" s="174"/>
      <c r="C66" s="174"/>
      <c r="D66" s="174"/>
      <c r="E66" s="174"/>
      <c r="F66" s="174"/>
      <c r="G66" s="174"/>
      <c r="H66" s="175"/>
    </row>
    <row r="67" spans="1:8" s="2" customFormat="1" ht="26.25" thickBot="1">
      <c r="A67" s="118">
        <v>1</v>
      </c>
      <c r="B67" s="184" t="s">
        <v>28</v>
      </c>
      <c r="C67" s="31" t="s">
        <v>12</v>
      </c>
      <c r="D67" s="32">
        <f aca="true" t="shared" si="2" ref="D67:F70">D71+D75+D95+D79+D83+D87+D91</f>
        <v>0</v>
      </c>
      <c r="E67" s="32">
        <f t="shared" si="2"/>
        <v>0</v>
      </c>
      <c r="F67" s="32">
        <f t="shared" si="2"/>
        <v>0</v>
      </c>
      <c r="G67" s="112">
        <f>SUM(F67:F70)/SUM(D67:D70)</f>
        <v>0.0004760015866719556</v>
      </c>
      <c r="H67" s="124"/>
    </row>
    <row r="68" spans="1:8" s="2" customFormat="1" ht="13.5" thickBot="1">
      <c r="A68" s="119"/>
      <c r="B68" s="185"/>
      <c r="C68" s="33" t="s">
        <v>13</v>
      </c>
      <c r="D68" s="32">
        <f t="shared" si="2"/>
        <v>1923.2</v>
      </c>
      <c r="E68" s="32">
        <f t="shared" si="2"/>
        <v>0</v>
      </c>
      <c r="F68" s="32">
        <f t="shared" si="2"/>
        <v>0</v>
      </c>
      <c r="G68" s="113"/>
      <c r="H68" s="125"/>
    </row>
    <row r="69" spans="1:8" s="2" customFormat="1" ht="13.5" thickBot="1">
      <c r="A69" s="119"/>
      <c r="B69" s="185"/>
      <c r="C69" s="33" t="s">
        <v>14</v>
      </c>
      <c r="D69" s="32">
        <f t="shared" si="2"/>
        <v>4379.3</v>
      </c>
      <c r="E69" s="32">
        <f t="shared" si="2"/>
        <v>3</v>
      </c>
      <c r="F69" s="32">
        <f t="shared" si="2"/>
        <v>3</v>
      </c>
      <c r="G69" s="113"/>
      <c r="H69" s="125"/>
    </row>
    <row r="70" spans="1:8" s="2" customFormat="1" ht="13.5" thickBot="1">
      <c r="A70" s="120"/>
      <c r="B70" s="186"/>
      <c r="C70" s="35" t="s">
        <v>15</v>
      </c>
      <c r="D70" s="32">
        <f t="shared" si="2"/>
        <v>0</v>
      </c>
      <c r="E70" s="32">
        <f t="shared" si="2"/>
        <v>0</v>
      </c>
      <c r="F70" s="32">
        <f t="shared" si="2"/>
        <v>0</v>
      </c>
      <c r="G70" s="114"/>
      <c r="H70" s="126"/>
    </row>
    <row r="71" spans="1:8" s="3" customFormat="1" ht="12.75" customHeight="1">
      <c r="A71" s="130" t="s">
        <v>16</v>
      </c>
      <c r="B71" s="187" t="s">
        <v>135</v>
      </c>
      <c r="C71" s="49" t="s">
        <v>12</v>
      </c>
      <c r="D71" s="50">
        <v>0</v>
      </c>
      <c r="E71" s="50">
        <v>0</v>
      </c>
      <c r="F71" s="50">
        <v>0</v>
      </c>
      <c r="G71" s="112">
        <v>0</v>
      </c>
      <c r="H71" s="115"/>
    </row>
    <row r="72" spans="1:8" s="3" customFormat="1" ht="12.75">
      <c r="A72" s="131"/>
      <c r="B72" s="188"/>
      <c r="C72" s="39" t="s">
        <v>13</v>
      </c>
      <c r="D72" s="40">
        <v>0</v>
      </c>
      <c r="E72" s="40">
        <v>0</v>
      </c>
      <c r="F72" s="40">
        <v>0</v>
      </c>
      <c r="G72" s="113"/>
      <c r="H72" s="116"/>
    </row>
    <row r="73" spans="1:8" s="3" customFormat="1" ht="12.75">
      <c r="A73" s="131"/>
      <c r="B73" s="188"/>
      <c r="C73" s="39" t="s">
        <v>14</v>
      </c>
      <c r="D73" s="40">
        <v>0</v>
      </c>
      <c r="E73" s="40">
        <v>0</v>
      </c>
      <c r="F73" s="40">
        <v>0</v>
      </c>
      <c r="G73" s="113"/>
      <c r="H73" s="116"/>
    </row>
    <row r="74" spans="1:8" s="3" customFormat="1" ht="13.5" thickBot="1">
      <c r="A74" s="157"/>
      <c r="B74" s="189"/>
      <c r="C74" s="53" t="s">
        <v>15</v>
      </c>
      <c r="D74" s="54">
        <v>0</v>
      </c>
      <c r="E74" s="54">
        <v>0</v>
      </c>
      <c r="F74" s="54">
        <v>0</v>
      </c>
      <c r="G74" s="114"/>
      <c r="H74" s="117"/>
    </row>
    <row r="75" spans="1:8" s="3" customFormat="1" ht="12.75" customHeight="1">
      <c r="A75" s="131" t="s">
        <v>17</v>
      </c>
      <c r="B75" s="188" t="s">
        <v>136</v>
      </c>
      <c r="C75" s="37" t="s">
        <v>12</v>
      </c>
      <c r="D75" s="38">
        <v>0</v>
      </c>
      <c r="E75" s="38">
        <v>0</v>
      </c>
      <c r="F75" s="38">
        <v>0</v>
      </c>
      <c r="G75" s="113">
        <f>SUM(F75:F78)/SUM(D75:D78)</f>
        <v>0</v>
      </c>
      <c r="H75" s="116"/>
    </row>
    <row r="76" spans="1:8" s="3" customFormat="1" ht="12.75">
      <c r="A76" s="131"/>
      <c r="B76" s="188"/>
      <c r="C76" s="39" t="s">
        <v>13</v>
      </c>
      <c r="D76" s="40">
        <v>1923.2</v>
      </c>
      <c r="E76" s="40">
        <v>0</v>
      </c>
      <c r="F76" s="40">
        <v>0</v>
      </c>
      <c r="G76" s="113"/>
      <c r="H76" s="116"/>
    </row>
    <row r="77" spans="1:8" s="3" customFormat="1" ht="12.75">
      <c r="A77" s="131"/>
      <c r="B77" s="188"/>
      <c r="C77" s="39" t="s">
        <v>14</v>
      </c>
      <c r="D77" s="40">
        <v>1035.9</v>
      </c>
      <c r="E77" s="40">
        <v>0</v>
      </c>
      <c r="F77" s="40">
        <v>0</v>
      </c>
      <c r="G77" s="113"/>
      <c r="H77" s="116"/>
    </row>
    <row r="78" spans="1:8" s="3" customFormat="1" ht="30" customHeight="1" thickBot="1">
      <c r="A78" s="131"/>
      <c r="B78" s="188"/>
      <c r="C78" s="41" t="s">
        <v>15</v>
      </c>
      <c r="D78" s="42">
        <v>0</v>
      </c>
      <c r="E78" s="42">
        <v>0</v>
      </c>
      <c r="F78" s="42">
        <v>0</v>
      </c>
      <c r="G78" s="113"/>
      <c r="H78" s="116"/>
    </row>
    <row r="79" spans="1:8" s="3" customFormat="1" ht="12.75" customHeight="1">
      <c r="A79" s="130" t="s">
        <v>20</v>
      </c>
      <c r="B79" s="187" t="s">
        <v>29</v>
      </c>
      <c r="C79" s="49" t="s">
        <v>12</v>
      </c>
      <c r="D79" s="50">
        <v>0</v>
      </c>
      <c r="E79" s="50">
        <v>0</v>
      </c>
      <c r="F79" s="50">
        <v>0</v>
      </c>
      <c r="G79" s="112">
        <f>SUM(F79:F82)/SUM(D79:D82)</f>
        <v>0</v>
      </c>
      <c r="H79" s="115"/>
    </row>
    <row r="80" spans="1:8" s="3" customFormat="1" ht="12.75">
      <c r="A80" s="131"/>
      <c r="B80" s="188"/>
      <c r="C80" s="39" t="s">
        <v>13</v>
      </c>
      <c r="D80" s="40">
        <v>0</v>
      </c>
      <c r="E80" s="40">
        <v>0</v>
      </c>
      <c r="F80" s="40">
        <v>0</v>
      </c>
      <c r="G80" s="113"/>
      <c r="H80" s="116"/>
    </row>
    <row r="81" spans="1:8" s="3" customFormat="1" ht="12.75">
      <c r="A81" s="131"/>
      <c r="B81" s="188"/>
      <c r="C81" s="39" t="s">
        <v>14</v>
      </c>
      <c r="D81" s="40">
        <v>1600</v>
      </c>
      <c r="E81" s="40">
        <v>0</v>
      </c>
      <c r="F81" s="40">
        <v>0</v>
      </c>
      <c r="G81" s="113"/>
      <c r="H81" s="116"/>
    </row>
    <row r="82" spans="1:8" s="3" customFormat="1" ht="13.5" thickBot="1">
      <c r="A82" s="157"/>
      <c r="B82" s="189"/>
      <c r="C82" s="53" t="s">
        <v>15</v>
      </c>
      <c r="D82" s="54">
        <v>0</v>
      </c>
      <c r="E82" s="54">
        <v>0</v>
      </c>
      <c r="F82" s="54">
        <v>0</v>
      </c>
      <c r="G82" s="114"/>
      <c r="H82" s="117"/>
    </row>
    <row r="83" spans="1:8" s="3" customFormat="1" ht="12.75" customHeight="1">
      <c r="A83" s="131" t="s">
        <v>21</v>
      </c>
      <c r="B83" s="188" t="s">
        <v>30</v>
      </c>
      <c r="C83" s="37" t="s">
        <v>12</v>
      </c>
      <c r="D83" s="38">
        <v>0</v>
      </c>
      <c r="E83" s="38">
        <v>0</v>
      </c>
      <c r="F83" s="38">
        <v>0</v>
      </c>
      <c r="G83" s="113">
        <f>SUM(F83:F86)/SUM(D83:D86)</f>
        <v>0</v>
      </c>
      <c r="H83" s="116"/>
    </row>
    <row r="84" spans="1:8" s="3" customFormat="1" ht="12.75">
      <c r="A84" s="131"/>
      <c r="B84" s="188"/>
      <c r="C84" s="39" t="s">
        <v>13</v>
      </c>
      <c r="D84" s="40">
        <v>0</v>
      </c>
      <c r="E84" s="40">
        <v>0</v>
      </c>
      <c r="F84" s="40">
        <v>0</v>
      </c>
      <c r="G84" s="113"/>
      <c r="H84" s="116"/>
    </row>
    <row r="85" spans="1:8" s="3" customFormat="1" ht="12.75">
      <c r="A85" s="131"/>
      <c r="B85" s="188"/>
      <c r="C85" s="39" t="s">
        <v>14</v>
      </c>
      <c r="D85" s="40">
        <v>560.8</v>
      </c>
      <c r="E85" s="40">
        <v>0</v>
      </c>
      <c r="F85" s="40">
        <v>0</v>
      </c>
      <c r="G85" s="113"/>
      <c r="H85" s="116"/>
    </row>
    <row r="86" spans="1:8" s="3" customFormat="1" ht="13.5" thickBot="1">
      <c r="A86" s="131"/>
      <c r="B86" s="188"/>
      <c r="C86" s="41" t="s">
        <v>15</v>
      </c>
      <c r="D86" s="42">
        <v>0</v>
      </c>
      <c r="E86" s="42">
        <v>0</v>
      </c>
      <c r="F86" s="42">
        <v>0</v>
      </c>
      <c r="G86" s="113"/>
      <c r="H86" s="116"/>
    </row>
    <row r="87" spans="1:8" s="3" customFormat="1" ht="12.75" customHeight="1">
      <c r="A87" s="130" t="s">
        <v>22</v>
      </c>
      <c r="B87" s="187" t="s">
        <v>137</v>
      </c>
      <c r="C87" s="49" t="s">
        <v>12</v>
      </c>
      <c r="D87" s="50">
        <v>0</v>
      </c>
      <c r="E87" s="50">
        <v>0</v>
      </c>
      <c r="F87" s="50">
        <v>0</v>
      </c>
      <c r="G87" s="112">
        <f>SUM(F87:F90)/SUM(D87:D90)</f>
        <v>0.03</v>
      </c>
      <c r="H87" s="115"/>
    </row>
    <row r="88" spans="1:8" s="3" customFormat="1" ht="12.75">
      <c r="A88" s="131"/>
      <c r="B88" s="188"/>
      <c r="C88" s="39" t="s">
        <v>13</v>
      </c>
      <c r="D88" s="40">
        <v>0</v>
      </c>
      <c r="E88" s="40">
        <v>0</v>
      </c>
      <c r="F88" s="40">
        <v>0</v>
      </c>
      <c r="G88" s="113"/>
      <c r="H88" s="116"/>
    </row>
    <row r="89" spans="1:8" s="3" customFormat="1" ht="12.75">
      <c r="A89" s="131"/>
      <c r="B89" s="188"/>
      <c r="C89" s="39" t="s">
        <v>14</v>
      </c>
      <c r="D89" s="40">
        <v>100</v>
      </c>
      <c r="E89" s="40">
        <v>3</v>
      </c>
      <c r="F89" s="40">
        <v>3</v>
      </c>
      <c r="G89" s="113"/>
      <c r="H89" s="116"/>
    </row>
    <row r="90" spans="1:8" s="3" customFormat="1" ht="13.5" thickBot="1">
      <c r="A90" s="157"/>
      <c r="B90" s="189"/>
      <c r="C90" s="53" t="s">
        <v>15</v>
      </c>
      <c r="D90" s="54">
        <v>0</v>
      </c>
      <c r="E90" s="54">
        <v>0</v>
      </c>
      <c r="F90" s="54">
        <v>0</v>
      </c>
      <c r="G90" s="114"/>
      <c r="H90" s="117"/>
    </row>
    <row r="91" spans="1:8" s="3" customFormat="1" ht="12.75" customHeight="1">
      <c r="A91" s="131" t="s">
        <v>23</v>
      </c>
      <c r="B91" s="188" t="s">
        <v>31</v>
      </c>
      <c r="C91" s="37" t="s">
        <v>12</v>
      </c>
      <c r="D91" s="38">
        <v>0</v>
      </c>
      <c r="E91" s="38">
        <v>0</v>
      </c>
      <c r="F91" s="38">
        <v>0</v>
      </c>
      <c r="G91" s="113">
        <f>SUM(F91:F94)/SUM(D91:D94)</f>
        <v>0</v>
      </c>
      <c r="H91" s="116"/>
    </row>
    <row r="92" spans="1:8" s="3" customFormat="1" ht="12.75">
      <c r="A92" s="131"/>
      <c r="B92" s="188"/>
      <c r="C92" s="39" t="s">
        <v>13</v>
      </c>
      <c r="D92" s="40">
        <v>0</v>
      </c>
      <c r="E92" s="40">
        <v>0</v>
      </c>
      <c r="F92" s="40">
        <v>0</v>
      </c>
      <c r="G92" s="113"/>
      <c r="H92" s="116"/>
    </row>
    <row r="93" spans="1:8" s="3" customFormat="1" ht="12.75">
      <c r="A93" s="131"/>
      <c r="B93" s="188"/>
      <c r="C93" s="39" t="s">
        <v>14</v>
      </c>
      <c r="D93" s="40">
        <v>500</v>
      </c>
      <c r="E93" s="40">
        <v>0</v>
      </c>
      <c r="F93" s="40">
        <v>0</v>
      </c>
      <c r="G93" s="113"/>
      <c r="H93" s="116"/>
    </row>
    <row r="94" spans="1:8" s="3" customFormat="1" ht="13.5" thickBot="1">
      <c r="A94" s="157"/>
      <c r="B94" s="214"/>
      <c r="C94" s="53" t="s">
        <v>15</v>
      </c>
      <c r="D94" s="54">
        <v>0</v>
      </c>
      <c r="E94" s="54">
        <v>0</v>
      </c>
      <c r="F94" s="54">
        <v>0</v>
      </c>
      <c r="G94" s="114"/>
      <c r="H94" s="117"/>
    </row>
    <row r="95" spans="1:8" s="3" customFormat="1" ht="12.75">
      <c r="A95" s="130" t="s">
        <v>24</v>
      </c>
      <c r="B95" s="211" t="s">
        <v>43</v>
      </c>
      <c r="C95" s="49" t="s">
        <v>12</v>
      </c>
      <c r="D95" s="50">
        <v>0</v>
      </c>
      <c r="E95" s="50">
        <v>0</v>
      </c>
      <c r="F95" s="50">
        <v>0</v>
      </c>
      <c r="G95" s="112">
        <f>SUM(F95:F98)/SUM(D95:D98)</f>
        <v>0</v>
      </c>
      <c r="H95" s="115"/>
    </row>
    <row r="96" spans="1:8" s="3" customFormat="1" ht="12.75">
      <c r="A96" s="131"/>
      <c r="B96" s="212"/>
      <c r="C96" s="39" t="s">
        <v>13</v>
      </c>
      <c r="D96" s="40">
        <v>0</v>
      </c>
      <c r="E96" s="40">
        <v>0</v>
      </c>
      <c r="F96" s="40">
        <v>0</v>
      </c>
      <c r="G96" s="113"/>
      <c r="H96" s="116"/>
    </row>
    <row r="97" spans="1:8" s="3" customFormat="1" ht="12.75">
      <c r="A97" s="131"/>
      <c r="B97" s="212"/>
      <c r="C97" s="39" t="s">
        <v>14</v>
      </c>
      <c r="D97" s="40">
        <v>582.6</v>
      </c>
      <c r="E97" s="40">
        <v>0</v>
      </c>
      <c r="F97" s="40">
        <v>0</v>
      </c>
      <c r="G97" s="113"/>
      <c r="H97" s="116"/>
    </row>
    <row r="98" spans="1:8" s="3" customFormat="1" ht="13.5" thickBot="1">
      <c r="A98" s="157"/>
      <c r="B98" s="213"/>
      <c r="C98" s="53" t="s">
        <v>15</v>
      </c>
      <c r="D98" s="54">
        <v>0</v>
      </c>
      <c r="E98" s="54">
        <v>0</v>
      </c>
      <c r="F98" s="54">
        <v>0</v>
      </c>
      <c r="G98" s="114"/>
      <c r="H98" s="117"/>
    </row>
    <row r="99" spans="1:8" s="2" customFormat="1" ht="25.5">
      <c r="A99" s="118" t="s">
        <v>25</v>
      </c>
      <c r="B99" s="121" t="s">
        <v>32</v>
      </c>
      <c r="C99" s="31" t="s">
        <v>12</v>
      </c>
      <c r="D99" s="32">
        <f>D103+D107+D111</f>
        <v>0</v>
      </c>
      <c r="E99" s="32">
        <f>E103+E107+E111</f>
        <v>0</v>
      </c>
      <c r="F99" s="32">
        <f>F103+F107+F111</f>
        <v>0</v>
      </c>
      <c r="G99" s="112">
        <f>SUM(F99:F102)/SUM(D99:D102)</f>
        <v>0.21579318631060812</v>
      </c>
      <c r="H99" s="124"/>
    </row>
    <row r="100" spans="1:8" s="2" customFormat="1" ht="12.75">
      <c r="A100" s="119"/>
      <c r="B100" s="122"/>
      <c r="C100" s="33" t="s">
        <v>13</v>
      </c>
      <c r="D100" s="34">
        <f aca="true" t="shared" si="3" ref="D100:F102">D104+D108+D112</f>
        <v>0</v>
      </c>
      <c r="E100" s="34">
        <f t="shared" si="3"/>
        <v>0</v>
      </c>
      <c r="F100" s="34">
        <f t="shared" si="3"/>
        <v>0</v>
      </c>
      <c r="G100" s="113"/>
      <c r="H100" s="125"/>
    </row>
    <row r="101" spans="1:8" s="2" customFormat="1" ht="12.75">
      <c r="A101" s="119"/>
      <c r="B101" s="122"/>
      <c r="C101" s="33" t="s">
        <v>14</v>
      </c>
      <c r="D101" s="34">
        <f t="shared" si="3"/>
        <v>12900.5</v>
      </c>
      <c r="E101" s="34">
        <f t="shared" si="3"/>
        <v>2783.84</v>
      </c>
      <c r="F101" s="34">
        <f t="shared" si="3"/>
        <v>2783.84</v>
      </c>
      <c r="G101" s="113"/>
      <c r="H101" s="125"/>
    </row>
    <row r="102" spans="1:8" s="2" customFormat="1" ht="13.5" thickBot="1">
      <c r="A102" s="119"/>
      <c r="B102" s="122"/>
      <c r="C102" s="63" t="s">
        <v>15</v>
      </c>
      <c r="D102" s="64">
        <f t="shared" si="3"/>
        <v>0</v>
      </c>
      <c r="E102" s="64">
        <f t="shared" si="3"/>
        <v>0</v>
      </c>
      <c r="F102" s="64">
        <f t="shared" si="3"/>
        <v>0</v>
      </c>
      <c r="G102" s="113"/>
      <c r="H102" s="125"/>
    </row>
    <row r="103" spans="1:8" s="1" customFormat="1" ht="15.75" customHeight="1">
      <c r="A103" s="130" t="s">
        <v>26</v>
      </c>
      <c r="B103" s="182" t="s">
        <v>33</v>
      </c>
      <c r="C103" s="49" t="s">
        <v>12</v>
      </c>
      <c r="D103" s="50">
        <v>0</v>
      </c>
      <c r="E103" s="50">
        <v>0</v>
      </c>
      <c r="F103" s="50">
        <v>0</v>
      </c>
      <c r="G103" s="112">
        <f>SUM(F103:F106)/SUM(D103:D106)</f>
        <v>0.22554185891239575</v>
      </c>
      <c r="H103" s="115"/>
    </row>
    <row r="104" spans="1:8" s="1" customFormat="1" ht="18" customHeight="1">
      <c r="A104" s="131"/>
      <c r="B104" s="181"/>
      <c r="C104" s="39" t="s">
        <v>13</v>
      </c>
      <c r="D104" s="40">
        <v>0</v>
      </c>
      <c r="E104" s="40">
        <v>0</v>
      </c>
      <c r="F104" s="40">
        <v>0</v>
      </c>
      <c r="G104" s="113"/>
      <c r="H104" s="116"/>
    </row>
    <row r="105" spans="1:8" s="1" customFormat="1" ht="15" customHeight="1">
      <c r="A105" s="131"/>
      <c r="B105" s="181"/>
      <c r="C105" s="39" t="s">
        <v>14</v>
      </c>
      <c r="D105" s="40">
        <v>10034.9</v>
      </c>
      <c r="E105" s="40">
        <v>2263.29</v>
      </c>
      <c r="F105" s="40">
        <v>2263.29</v>
      </c>
      <c r="G105" s="113"/>
      <c r="H105" s="116"/>
    </row>
    <row r="106" spans="1:8" s="1" customFormat="1" ht="12.75" customHeight="1" thickBot="1">
      <c r="A106" s="157"/>
      <c r="B106" s="183"/>
      <c r="C106" s="53" t="s">
        <v>15</v>
      </c>
      <c r="D106" s="54">
        <v>0</v>
      </c>
      <c r="E106" s="54">
        <v>0</v>
      </c>
      <c r="F106" s="54">
        <v>0</v>
      </c>
      <c r="G106" s="114"/>
      <c r="H106" s="117"/>
    </row>
    <row r="107" spans="1:8" s="1" customFormat="1" ht="12.75">
      <c r="A107" s="131" t="s">
        <v>76</v>
      </c>
      <c r="B107" s="181" t="s">
        <v>34</v>
      </c>
      <c r="C107" s="37" t="s">
        <v>12</v>
      </c>
      <c r="D107" s="38">
        <v>0</v>
      </c>
      <c r="E107" s="38">
        <v>0</v>
      </c>
      <c r="F107" s="38">
        <v>0</v>
      </c>
      <c r="G107" s="113">
        <f>SUM(F107:F110)/SUM(D107:D110)</f>
        <v>0</v>
      </c>
      <c r="H107" s="116"/>
    </row>
    <row r="108" spans="1:8" s="1" customFormat="1" ht="12.75">
      <c r="A108" s="131"/>
      <c r="B108" s="181"/>
      <c r="C108" s="39" t="s">
        <v>13</v>
      </c>
      <c r="D108" s="40">
        <v>0</v>
      </c>
      <c r="E108" s="40">
        <v>0</v>
      </c>
      <c r="F108" s="40">
        <v>0</v>
      </c>
      <c r="G108" s="113"/>
      <c r="H108" s="116"/>
    </row>
    <row r="109" spans="1:8" s="1" customFormat="1" ht="12.75">
      <c r="A109" s="131"/>
      <c r="B109" s="181"/>
      <c r="C109" s="39" t="s">
        <v>14</v>
      </c>
      <c r="D109" s="40">
        <v>501.1</v>
      </c>
      <c r="E109" s="40">
        <v>0</v>
      </c>
      <c r="F109" s="40">
        <v>0</v>
      </c>
      <c r="G109" s="113"/>
      <c r="H109" s="116"/>
    </row>
    <row r="110" spans="1:8" s="1" customFormat="1" ht="12.75" customHeight="1" thickBot="1">
      <c r="A110" s="157"/>
      <c r="B110" s="183"/>
      <c r="C110" s="53" t="s">
        <v>15</v>
      </c>
      <c r="D110" s="54">
        <v>0</v>
      </c>
      <c r="E110" s="54">
        <v>0</v>
      </c>
      <c r="F110" s="54">
        <v>0</v>
      </c>
      <c r="G110" s="114"/>
      <c r="H110" s="117"/>
    </row>
    <row r="111" spans="1:8" s="1" customFormat="1" ht="12.75">
      <c r="A111" s="130" t="s">
        <v>77</v>
      </c>
      <c r="B111" s="182" t="s">
        <v>35</v>
      </c>
      <c r="C111" s="49" t="s">
        <v>12</v>
      </c>
      <c r="D111" s="50">
        <v>0</v>
      </c>
      <c r="E111" s="50">
        <v>0</v>
      </c>
      <c r="F111" s="50">
        <v>0</v>
      </c>
      <c r="G111" s="112">
        <f>SUM(F111:F114)/SUM(D111:D114)</f>
        <v>0.22015225206174666</v>
      </c>
      <c r="H111" s="115"/>
    </row>
    <row r="112" spans="1:8" s="1" customFormat="1" ht="12.75">
      <c r="A112" s="131"/>
      <c r="B112" s="181"/>
      <c r="C112" s="39" t="s">
        <v>13</v>
      </c>
      <c r="D112" s="40">
        <v>0</v>
      </c>
      <c r="E112" s="40">
        <v>0</v>
      </c>
      <c r="F112" s="40">
        <v>0</v>
      </c>
      <c r="G112" s="113"/>
      <c r="H112" s="116"/>
    </row>
    <row r="113" spans="1:8" s="1" customFormat="1" ht="12.75">
      <c r="A113" s="131"/>
      <c r="B113" s="181"/>
      <c r="C113" s="39" t="s">
        <v>14</v>
      </c>
      <c r="D113" s="40">
        <v>2364.5</v>
      </c>
      <c r="E113" s="40">
        <v>520.55</v>
      </c>
      <c r="F113" s="40">
        <v>520.55</v>
      </c>
      <c r="G113" s="113"/>
      <c r="H113" s="116"/>
    </row>
    <row r="114" spans="1:8" s="1" customFormat="1" ht="13.5" thickBot="1">
      <c r="A114" s="131"/>
      <c r="B114" s="181"/>
      <c r="C114" s="41" t="s">
        <v>15</v>
      </c>
      <c r="D114" s="42">
        <v>0</v>
      </c>
      <c r="E114" s="42">
        <v>0</v>
      </c>
      <c r="F114" s="42">
        <v>0</v>
      </c>
      <c r="G114" s="113"/>
      <c r="H114" s="116"/>
    </row>
    <row r="115" spans="1:8" s="1" customFormat="1" ht="25.5">
      <c r="A115" s="118" t="s">
        <v>81</v>
      </c>
      <c r="B115" s="121" t="s">
        <v>103</v>
      </c>
      <c r="C115" s="31" t="s">
        <v>12</v>
      </c>
      <c r="D115" s="32">
        <f aca="true" t="shared" si="4" ref="D115:F118">D67+D99</f>
        <v>0</v>
      </c>
      <c r="E115" s="32">
        <f t="shared" si="4"/>
        <v>0</v>
      </c>
      <c r="F115" s="32">
        <f t="shared" si="4"/>
        <v>0</v>
      </c>
      <c r="G115" s="112">
        <f>SUM(F115:F118)/SUM(D115:D118)</f>
        <v>0.14512524084778422</v>
      </c>
      <c r="H115" s="124"/>
    </row>
    <row r="116" spans="1:8" s="1" customFormat="1" ht="12.75">
      <c r="A116" s="119"/>
      <c r="B116" s="122"/>
      <c r="C116" s="33" t="s">
        <v>13</v>
      </c>
      <c r="D116" s="34">
        <f t="shared" si="4"/>
        <v>1923.2</v>
      </c>
      <c r="E116" s="34">
        <f t="shared" si="4"/>
        <v>0</v>
      </c>
      <c r="F116" s="34">
        <f t="shared" si="4"/>
        <v>0</v>
      </c>
      <c r="G116" s="113"/>
      <c r="H116" s="125"/>
    </row>
    <row r="117" spans="1:8" s="1" customFormat="1" ht="12.75">
      <c r="A117" s="119"/>
      <c r="B117" s="122"/>
      <c r="C117" s="33" t="s">
        <v>14</v>
      </c>
      <c r="D117" s="34">
        <f t="shared" si="4"/>
        <v>17279.8</v>
      </c>
      <c r="E117" s="34">
        <f t="shared" si="4"/>
        <v>2786.84</v>
      </c>
      <c r="F117" s="34">
        <f t="shared" si="4"/>
        <v>2786.84</v>
      </c>
      <c r="G117" s="113"/>
      <c r="H117" s="125"/>
    </row>
    <row r="118" spans="1:8" s="1" customFormat="1" ht="13.5" thickBot="1">
      <c r="A118" s="120"/>
      <c r="B118" s="123"/>
      <c r="C118" s="35" t="s">
        <v>15</v>
      </c>
      <c r="D118" s="36">
        <f t="shared" si="4"/>
        <v>0</v>
      </c>
      <c r="E118" s="36">
        <f t="shared" si="4"/>
        <v>0</v>
      </c>
      <c r="F118" s="36">
        <f t="shared" si="4"/>
        <v>0</v>
      </c>
      <c r="G118" s="114"/>
      <c r="H118" s="126"/>
    </row>
    <row r="119" spans="1:8" s="1" customFormat="1" ht="15.75" customHeight="1" thickBot="1">
      <c r="A119" s="173" t="s">
        <v>36</v>
      </c>
      <c r="B119" s="174"/>
      <c r="C119" s="174"/>
      <c r="D119" s="174"/>
      <c r="E119" s="174"/>
      <c r="F119" s="174"/>
      <c r="G119" s="174"/>
      <c r="H119" s="175"/>
    </row>
    <row r="120" spans="1:8" s="2" customFormat="1" ht="13.5" customHeight="1">
      <c r="A120" s="118" t="s">
        <v>78</v>
      </c>
      <c r="B120" s="207" t="s">
        <v>38</v>
      </c>
      <c r="C120" s="31" t="s">
        <v>12</v>
      </c>
      <c r="D120" s="32">
        <f aca="true" t="shared" si="5" ref="D120:F123">D124+D128</f>
        <v>0</v>
      </c>
      <c r="E120" s="32">
        <f t="shared" si="5"/>
        <v>0</v>
      </c>
      <c r="F120" s="32">
        <f t="shared" si="5"/>
        <v>0</v>
      </c>
      <c r="G120" s="112">
        <f>SUM(F120:F123)/SUM(D120:D123)</f>
        <v>0.019463410364145655</v>
      </c>
      <c r="H120" s="124"/>
    </row>
    <row r="121" spans="1:8" s="2" customFormat="1" ht="12.75">
      <c r="A121" s="119"/>
      <c r="B121" s="208"/>
      <c r="C121" s="33" t="s">
        <v>13</v>
      </c>
      <c r="D121" s="34">
        <f t="shared" si="5"/>
        <v>0</v>
      </c>
      <c r="E121" s="34">
        <f t="shared" si="5"/>
        <v>0</v>
      </c>
      <c r="F121" s="34">
        <f t="shared" si="5"/>
        <v>0</v>
      </c>
      <c r="G121" s="113"/>
      <c r="H121" s="125"/>
    </row>
    <row r="122" spans="1:8" s="2" customFormat="1" ht="12.75">
      <c r="A122" s="119"/>
      <c r="B122" s="208"/>
      <c r="C122" s="33" t="s">
        <v>14</v>
      </c>
      <c r="D122" s="34">
        <f t="shared" si="5"/>
        <v>2284.8</v>
      </c>
      <c r="E122" s="34">
        <f t="shared" si="5"/>
        <v>44.47</v>
      </c>
      <c r="F122" s="34">
        <f t="shared" si="5"/>
        <v>44.47</v>
      </c>
      <c r="G122" s="113"/>
      <c r="H122" s="125"/>
    </row>
    <row r="123" spans="1:8" s="2" customFormat="1" ht="13.5" thickBot="1">
      <c r="A123" s="120"/>
      <c r="B123" s="209"/>
      <c r="C123" s="35" t="s">
        <v>15</v>
      </c>
      <c r="D123" s="36">
        <f t="shared" si="5"/>
        <v>0</v>
      </c>
      <c r="E123" s="36">
        <f t="shared" si="5"/>
        <v>0</v>
      </c>
      <c r="F123" s="36">
        <f t="shared" si="5"/>
        <v>0</v>
      </c>
      <c r="G123" s="114"/>
      <c r="H123" s="126"/>
    </row>
    <row r="124" spans="1:8" s="3" customFormat="1" ht="12.75" customHeight="1">
      <c r="A124" s="131" t="s">
        <v>79</v>
      </c>
      <c r="B124" s="206" t="s">
        <v>39</v>
      </c>
      <c r="C124" s="37" t="s">
        <v>12</v>
      </c>
      <c r="D124" s="38">
        <v>0</v>
      </c>
      <c r="E124" s="38">
        <v>0</v>
      </c>
      <c r="F124" s="38">
        <v>0</v>
      </c>
      <c r="G124" s="113">
        <f>SUM(F124:F127)/SUM(D124:D127)</f>
        <v>0.04351272015655577</v>
      </c>
      <c r="H124" s="116"/>
    </row>
    <row r="125" spans="1:8" s="3" customFormat="1" ht="12.75">
      <c r="A125" s="131"/>
      <c r="B125" s="206"/>
      <c r="C125" s="39" t="s">
        <v>13</v>
      </c>
      <c r="D125" s="40">
        <v>0</v>
      </c>
      <c r="E125" s="40">
        <v>0</v>
      </c>
      <c r="F125" s="40">
        <v>0</v>
      </c>
      <c r="G125" s="113"/>
      <c r="H125" s="116"/>
    </row>
    <row r="126" spans="1:8" s="3" customFormat="1" ht="12.75">
      <c r="A126" s="131"/>
      <c r="B126" s="206"/>
      <c r="C126" s="39" t="s">
        <v>14</v>
      </c>
      <c r="D126" s="40">
        <v>1022</v>
      </c>
      <c r="E126" s="40">
        <v>44.47</v>
      </c>
      <c r="F126" s="40">
        <v>44.47</v>
      </c>
      <c r="G126" s="113"/>
      <c r="H126" s="116"/>
    </row>
    <row r="127" spans="1:8" s="3" customFormat="1" ht="13.5" thickBot="1">
      <c r="A127" s="157"/>
      <c r="B127" s="210"/>
      <c r="C127" s="53" t="s">
        <v>15</v>
      </c>
      <c r="D127" s="54">
        <v>0</v>
      </c>
      <c r="E127" s="54">
        <v>0</v>
      </c>
      <c r="F127" s="54">
        <v>0</v>
      </c>
      <c r="G127" s="114"/>
      <c r="H127" s="117"/>
    </row>
    <row r="128" spans="1:8" s="3" customFormat="1" ht="12.75" customHeight="1">
      <c r="A128" s="130" t="s">
        <v>80</v>
      </c>
      <c r="B128" s="205" t="s">
        <v>40</v>
      </c>
      <c r="C128" s="49" t="s">
        <v>12</v>
      </c>
      <c r="D128" s="50">
        <v>0</v>
      </c>
      <c r="E128" s="50">
        <v>0</v>
      </c>
      <c r="F128" s="50">
        <v>0</v>
      </c>
      <c r="G128" s="112">
        <f>SUM(F128:F131)/SUM(D128:D131)</f>
        <v>0</v>
      </c>
      <c r="H128" s="115"/>
    </row>
    <row r="129" spans="1:8" s="3" customFormat="1" ht="12.75">
      <c r="A129" s="131"/>
      <c r="B129" s="206"/>
      <c r="C129" s="39" t="s">
        <v>13</v>
      </c>
      <c r="D129" s="40">
        <v>0</v>
      </c>
      <c r="E129" s="40">
        <v>0</v>
      </c>
      <c r="F129" s="40">
        <v>0</v>
      </c>
      <c r="G129" s="113"/>
      <c r="H129" s="116"/>
    </row>
    <row r="130" spans="1:8" s="3" customFormat="1" ht="12.75">
      <c r="A130" s="131"/>
      <c r="B130" s="206"/>
      <c r="C130" s="39" t="s">
        <v>14</v>
      </c>
      <c r="D130" s="40">
        <v>1262.8</v>
      </c>
      <c r="E130" s="40">
        <v>0</v>
      </c>
      <c r="F130" s="40">
        <v>0</v>
      </c>
      <c r="G130" s="113"/>
      <c r="H130" s="116"/>
    </row>
    <row r="131" spans="1:8" s="3" customFormat="1" ht="13.5" thickBot="1">
      <c r="A131" s="131"/>
      <c r="B131" s="206"/>
      <c r="C131" s="41" t="s">
        <v>15</v>
      </c>
      <c r="D131" s="42">
        <v>0</v>
      </c>
      <c r="E131" s="42">
        <v>0</v>
      </c>
      <c r="F131" s="42">
        <v>0</v>
      </c>
      <c r="G131" s="113"/>
      <c r="H131" s="116"/>
    </row>
    <row r="132" spans="1:8" s="1" customFormat="1" ht="25.5">
      <c r="A132" s="146" t="s">
        <v>82</v>
      </c>
      <c r="B132" s="162" t="s">
        <v>102</v>
      </c>
      <c r="C132" s="43" t="s">
        <v>12</v>
      </c>
      <c r="D132" s="44">
        <f aca="true" t="shared" si="6" ref="D132:F135">D120</f>
        <v>0</v>
      </c>
      <c r="E132" s="44">
        <f t="shared" si="6"/>
        <v>0</v>
      </c>
      <c r="F132" s="44">
        <f t="shared" si="6"/>
        <v>0</v>
      </c>
      <c r="G132" s="165">
        <f>SUM(F132:F135)/SUM(D132:D135)</f>
        <v>0.019463410364145655</v>
      </c>
      <c r="H132" s="168"/>
    </row>
    <row r="133" spans="1:8" s="1" customFormat="1" ht="12.75">
      <c r="A133" s="147"/>
      <c r="B133" s="163"/>
      <c r="C133" s="45" t="s">
        <v>13</v>
      </c>
      <c r="D133" s="46">
        <f t="shared" si="6"/>
        <v>0</v>
      </c>
      <c r="E133" s="46">
        <f t="shared" si="6"/>
        <v>0</v>
      </c>
      <c r="F133" s="46">
        <f t="shared" si="6"/>
        <v>0</v>
      </c>
      <c r="G133" s="166"/>
      <c r="H133" s="169"/>
    </row>
    <row r="134" spans="1:8" s="1" customFormat="1" ht="12.75">
      <c r="A134" s="147"/>
      <c r="B134" s="163"/>
      <c r="C134" s="45" t="s">
        <v>14</v>
      </c>
      <c r="D134" s="46">
        <f t="shared" si="6"/>
        <v>2284.8</v>
      </c>
      <c r="E134" s="46">
        <f t="shared" si="6"/>
        <v>44.47</v>
      </c>
      <c r="F134" s="46">
        <f t="shared" si="6"/>
        <v>44.47</v>
      </c>
      <c r="G134" s="166"/>
      <c r="H134" s="169"/>
    </row>
    <row r="135" spans="1:8" s="1" customFormat="1" ht="13.5" thickBot="1">
      <c r="A135" s="161"/>
      <c r="B135" s="164"/>
      <c r="C135" s="47" t="s">
        <v>15</v>
      </c>
      <c r="D135" s="48">
        <f t="shared" si="6"/>
        <v>0</v>
      </c>
      <c r="E135" s="48">
        <f t="shared" si="6"/>
        <v>0</v>
      </c>
      <c r="F135" s="48">
        <f t="shared" si="6"/>
        <v>0</v>
      </c>
      <c r="G135" s="167"/>
      <c r="H135" s="170"/>
    </row>
    <row r="136" spans="1:12" s="1" customFormat="1" ht="15.75" customHeight="1" thickBot="1">
      <c r="A136" s="173" t="s">
        <v>37</v>
      </c>
      <c r="B136" s="174"/>
      <c r="C136" s="174"/>
      <c r="D136" s="174"/>
      <c r="E136" s="174"/>
      <c r="F136" s="174"/>
      <c r="G136" s="174"/>
      <c r="H136" s="175"/>
      <c r="L136" s="95"/>
    </row>
    <row r="137" spans="1:8" s="2" customFormat="1" ht="13.5" customHeight="1">
      <c r="A137" s="118" t="s">
        <v>83</v>
      </c>
      <c r="B137" s="127" t="s">
        <v>41</v>
      </c>
      <c r="C137" s="31" t="s">
        <v>12</v>
      </c>
      <c r="D137" s="32">
        <f aca="true" t="shared" si="7" ref="D137:F140">D141</f>
        <v>0</v>
      </c>
      <c r="E137" s="32">
        <f t="shared" si="7"/>
        <v>0</v>
      </c>
      <c r="F137" s="32">
        <f t="shared" si="7"/>
        <v>0</v>
      </c>
      <c r="G137" s="112">
        <f>SUM(F137:F140)/SUM(D137:D140)</f>
        <v>0.05142904550545485</v>
      </c>
      <c r="H137" s="124"/>
    </row>
    <row r="138" spans="1:8" s="2" customFormat="1" ht="12.75">
      <c r="A138" s="119"/>
      <c r="B138" s="128"/>
      <c r="C138" s="33" t="s">
        <v>13</v>
      </c>
      <c r="D138" s="34">
        <f t="shared" si="7"/>
        <v>0</v>
      </c>
      <c r="E138" s="34">
        <f t="shared" si="7"/>
        <v>0</v>
      </c>
      <c r="F138" s="34">
        <f t="shared" si="7"/>
        <v>0</v>
      </c>
      <c r="G138" s="113"/>
      <c r="H138" s="125"/>
    </row>
    <row r="139" spans="1:8" s="2" customFormat="1" ht="12.75">
      <c r="A139" s="119"/>
      <c r="B139" s="128"/>
      <c r="C139" s="33" t="s">
        <v>14</v>
      </c>
      <c r="D139" s="34">
        <f t="shared" si="7"/>
        <v>2410.7</v>
      </c>
      <c r="E139" s="34">
        <f t="shared" si="7"/>
        <v>123.98</v>
      </c>
      <c r="F139" s="34">
        <f t="shared" si="7"/>
        <v>123.98</v>
      </c>
      <c r="G139" s="113"/>
      <c r="H139" s="125"/>
    </row>
    <row r="140" spans="1:8" s="2" customFormat="1" ht="13.5" thickBot="1">
      <c r="A140" s="120"/>
      <c r="B140" s="129"/>
      <c r="C140" s="35" t="s">
        <v>15</v>
      </c>
      <c r="D140" s="36">
        <f t="shared" si="7"/>
        <v>0</v>
      </c>
      <c r="E140" s="36">
        <f t="shared" si="7"/>
        <v>0</v>
      </c>
      <c r="F140" s="36">
        <f t="shared" si="7"/>
        <v>0</v>
      </c>
      <c r="G140" s="114"/>
      <c r="H140" s="126"/>
    </row>
    <row r="141" spans="1:8" s="3" customFormat="1" ht="12.75" customHeight="1">
      <c r="A141" s="131" t="s">
        <v>84</v>
      </c>
      <c r="B141" s="133" t="s">
        <v>42</v>
      </c>
      <c r="C141" s="37" t="s">
        <v>12</v>
      </c>
      <c r="D141" s="38">
        <v>0</v>
      </c>
      <c r="E141" s="38">
        <v>0</v>
      </c>
      <c r="F141" s="38">
        <v>0</v>
      </c>
      <c r="G141" s="113">
        <f>SUM(F141:F144)/SUM(D141:D144)</f>
        <v>0.05142904550545485</v>
      </c>
      <c r="H141" s="116"/>
    </row>
    <row r="142" spans="1:8" s="3" customFormat="1" ht="12.75" customHeight="1">
      <c r="A142" s="131"/>
      <c r="B142" s="133"/>
      <c r="C142" s="39" t="s">
        <v>13</v>
      </c>
      <c r="D142" s="40">
        <v>0</v>
      </c>
      <c r="E142" s="40">
        <v>0</v>
      </c>
      <c r="F142" s="40">
        <v>0</v>
      </c>
      <c r="G142" s="113"/>
      <c r="H142" s="116"/>
    </row>
    <row r="143" spans="1:8" s="3" customFormat="1" ht="12.75" customHeight="1">
      <c r="A143" s="131"/>
      <c r="B143" s="133"/>
      <c r="C143" s="39" t="s">
        <v>14</v>
      </c>
      <c r="D143" s="40">
        <v>2410.7</v>
      </c>
      <c r="E143" s="40">
        <v>123.98</v>
      </c>
      <c r="F143" s="40">
        <v>123.98</v>
      </c>
      <c r="G143" s="113"/>
      <c r="H143" s="116"/>
    </row>
    <row r="144" spans="1:8" s="3" customFormat="1" ht="17.25" customHeight="1" thickBot="1">
      <c r="A144" s="131"/>
      <c r="B144" s="133"/>
      <c r="C144" s="41" t="s">
        <v>15</v>
      </c>
      <c r="D144" s="42">
        <v>0</v>
      </c>
      <c r="E144" s="42">
        <v>0</v>
      </c>
      <c r="F144" s="42">
        <v>0</v>
      </c>
      <c r="G144" s="113"/>
      <c r="H144" s="116"/>
    </row>
    <row r="145" spans="1:8" s="1" customFormat="1" ht="25.5">
      <c r="A145" s="146" t="s">
        <v>85</v>
      </c>
      <c r="B145" s="162" t="s">
        <v>101</v>
      </c>
      <c r="C145" s="43" t="s">
        <v>12</v>
      </c>
      <c r="D145" s="44">
        <f aca="true" t="shared" si="8" ref="D145:F148">D141</f>
        <v>0</v>
      </c>
      <c r="E145" s="44">
        <f t="shared" si="8"/>
        <v>0</v>
      </c>
      <c r="F145" s="44">
        <f t="shared" si="8"/>
        <v>0</v>
      </c>
      <c r="G145" s="165">
        <f>SUM(F145:F148)/SUM(D145:D148)</f>
        <v>0.05142904550545485</v>
      </c>
      <c r="H145" s="168"/>
    </row>
    <row r="146" spans="1:8" s="1" customFormat="1" ht="12.75">
      <c r="A146" s="147"/>
      <c r="B146" s="163"/>
      <c r="C146" s="45" t="s">
        <v>13</v>
      </c>
      <c r="D146" s="46">
        <f t="shared" si="8"/>
        <v>0</v>
      </c>
      <c r="E146" s="46">
        <f t="shared" si="8"/>
        <v>0</v>
      </c>
      <c r="F146" s="46">
        <f t="shared" si="8"/>
        <v>0</v>
      </c>
      <c r="G146" s="166"/>
      <c r="H146" s="169"/>
    </row>
    <row r="147" spans="1:8" s="1" customFormat="1" ht="12.75">
      <c r="A147" s="147"/>
      <c r="B147" s="163"/>
      <c r="C147" s="45" t="s">
        <v>14</v>
      </c>
      <c r="D147" s="46">
        <f t="shared" si="8"/>
        <v>2410.7</v>
      </c>
      <c r="E147" s="46">
        <f t="shared" si="8"/>
        <v>123.98</v>
      </c>
      <c r="F147" s="46">
        <f t="shared" si="8"/>
        <v>123.98</v>
      </c>
      <c r="G147" s="166"/>
      <c r="H147" s="169"/>
    </row>
    <row r="148" spans="1:8" s="1" customFormat="1" ht="13.5" thickBot="1">
      <c r="A148" s="161"/>
      <c r="B148" s="164"/>
      <c r="C148" s="47" t="s">
        <v>15</v>
      </c>
      <c r="D148" s="48">
        <f t="shared" si="8"/>
        <v>0</v>
      </c>
      <c r="E148" s="48">
        <f t="shared" si="8"/>
        <v>0</v>
      </c>
      <c r="F148" s="48">
        <f t="shared" si="8"/>
        <v>0</v>
      </c>
      <c r="G148" s="167"/>
      <c r="H148" s="170"/>
    </row>
    <row r="149" spans="1:8" s="1" customFormat="1" ht="25.5">
      <c r="A149" s="193" t="s">
        <v>86</v>
      </c>
      <c r="B149" s="196" t="s">
        <v>19</v>
      </c>
      <c r="C149" s="57" t="s">
        <v>12</v>
      </c>
      <c r="D149" s="58">
        <f aca="true" t="shared" si="9" ref="D149:F152">D145+D132+D115</f>
        <v>0</v>
      </c>
      <c r="E149" s="58">
        <f t="shared" si="9"/>
        <v>0</v>
      </c>
      <c r="F149" s="58">
        <f t="shared" si="9"/>
        <v>0</v>
      </c>
      <c r="G149" s="199">
        <f>SUM(F149:F152)/SUM(D149:D152)</f>
        <v>0.12366006234700923</v>
      </c>
      <c r="H149" s="202"/>
    </row>
    <row r="150" spans="1:8" s="1" customFormat="1" ht="12.75">
      <c r="A150" s="194"/>
      <c r="B150" s="197"/>
      <c r="C150" s="59" t="s">
        <v>13</v>
      </c>
      <c r="D150" s="60">
        <f t="shared" si="9"/>
        <v>1923.2</v>
      </c>
      <c r="E150" s="60">
        <f t="shared" si="9"/>
        <v>0</v>
      </c>
      <c r="F150" s="60">
        <f t="shared" si="9"/>
        <v>0</v>
      </c>
      <c r="G150" s="200"/>
      <c r="H150" s="203"/>
    </row>
    <row r="151" spans="1:8" s="1" customFormat="1" ht="12.75">
      <c r="A151" s="194"/>
      <c r="B151" s="197"/>
      <c r="C151" s="59" t="s">
        <v>14</v>
      </c>
      <c r="D151" s="60">
        <f t="shared" si="9"/>
        <v>21975.3</v>
      </c>
      <c r="E151" s="60">
        <f t="shared" si="9"/>
        <v>2955.29</v>
      </c>
      <c r="F151" s="60">
        <f t="shared" si="9"/>
        <v>2955.29</v>
      </c>
      <c r="G151" s="200"/>
      <c r="H151" s="203"/>
    </row>
    <row r="152" spans="1:8" s="1" customFormat="1" ht="13.5" thickBot="1">
      <c r="A152" s="195"/>
      <c r="B152" s="198"/>
      <c r="C152" s="61" t="s">
        <v>15</v>
      </c>
      <c r="D152" s="65">
        <f t="shared" si="9"/>
        <v>0</v>
      </c>
      <c r="E152" s="65">
        <f t="shared" si="9"/>
        <v>0</v>
      </c>
      <c r="F152" s="65">
        <f t="shared" si="9"/>
        <v>0</v>
      </c>
      <c r="G152" s="201"/>
      <c r="H152" s="204"/>
    </row>
    <row r="153" spans="1:8" ht="33.75" customHeight="1">
      <c r="A153" s="270" t="s">
        <v>1</v>
      </c>
      <c r="B153" s="271"/>
      <c r="C153" s="273" t="s">
        <v>158</v>
      </c>
      <c r="D153" s="273"/>
      <c r="E153" s="273"/>
      <c r="F153" s="273"/>
      <c r="G153" s="273"/>
      <c r="H153" s="274"/>
    </row>
    <row r="154" spans="1:8" ht="15" customHeight="1">
      <c r="A154" s="79" t="s">
        <v>2</v>
      </c>
      <c r="B154" s="80"/>
      <c r="C154" s="81" t="s">
        <v>134</v>
      </c>
      <c r="D154" s="82"/>
      <c r="E154" s="82"/>
      <c r="F154" s="82"/>
      <c r="G154" s="83"/>
      <c r="H154" s="84"/>
    </row>
    <row r="155" spans="1:8" ht="15.75" customHeight="1" thickBot="1">
      <c r="A155" s="85" t="s">
        <v>3</v>
      </c>
      <c r="B155" s="86"/>
      <c r="C155" s="98" t="s">
        <v>153</v>
      </c>
      <c r="D155" s="272"/>
      <c r="E155" s="272"/>
      <c r="F155" s="272"/>
      <c r="G155" s="88"/>
      <c r="H155" s="89"/>
    </row>
    <row r="156" spans="1:8" ht="140.25" customHeight="1" thickBot="1">
      <c r="A156" s="13" t="s">
        <v>4</v>
      </c>
      <c r="B156" s="14" t="s">
        <v>5</v>
      </c>
      <c r="C156" s="14" t="s">
        <v>6</v>
      </c>
      <c r="D156" s="15" t="s">
        <v>7</v>
      </c>
      <c r="E156" s="15" t="s">
        <v>8</v>
      </c>
      <c r="F156" s="15" t="s">
        <v>9</v>
      </c>
      <c r="G156" s="14" t="s">
        <v>10</v>
      </c>
      <c r="H156" s="16" t="s">
        <v>11</v>
      </c>
    </row>
    <row r="157" spans="1:8" ht="52.5" customHeight="1" thickBot="1">
      <c r="A157" s="219" t="s">
        <v>64</v>
      </c>
      <c r="B157" s="220"/>
      <c r="C157" s="220"/>
      <c r="D157" s="220"/>
      <c r="E157" s="220"/>
      <c r="F157" s="220"/>
      <c r="G157" s="220"/>
      <c r="H157" s="221"/>
    </row>
    <row r="158" spans="1:8" ht="19.5" customHeight="1">
      <c r="A158" s="118">
        <v>1</v>
      </c>
      <c r="B158" s="184" t="s">
        <v>65</v>
      </c>
      <c r="C158" s="31" t="s">
        <v>12</v>
      </c>
      <c r="D158" s="32">
        <v>0</v>
      </c>
      <c r="E158" s="32">
        <v>0</v>
      </c>
      <c r="F158" s="32">
        <v>0</v>
      </c>
      <c r="G158" s="112">
        <v>0</v>
      </c>
      <c r="H158" s="124"/>
    </row>
    <row r="159" spans="1:8" ht="18.75" customHeight="1">
      <c r="A159" s="119"/>
      <c r="B159" s="185"/>
      <c r="C159" s="33" t="s">
        <v>13</v>
      </c>
      <c r="D159" s="34">
        <v>0</v>
      </c>
      <c r="E159" s="34">
        <v>0</v>
      </c>
      <c r="F159" s="34">
        <v>0</v>
      </c>
      <c r="G159" s="113"/>
      <c r="H159" s="125"/>
    </row>
    <row r="160" spans="1:8" ht="17.25" customHeight="1">
      <c r="A160" s="119"/>
      <c r="B160" s="185"/>
      <c r="C160" s="33" t="s">
        <v>14</v>
      </c>
      <c r="D160" s="34">
        <f>SUM(D164)</f>
        <v>300</v>
      </c>
      <c r="E160" s="34">
        <v>0</v>
      </c>
      <c r="F160" s="34">
        <v>0</v>
      </c>
      <c r="G160" s="113"/>
      <c r="H160" s="125"/>
    </row>
    <row r="161" spans="1:8" ht="21.75" customHeight="1" thickBot="1">
      <c r="A161" s="120"/>
      <c r="B161" s="186"/>
      <c r="C161" s="35" t="s">
        <v>15</v>
      </c>
      <c r="D161" s="36">
        <v>0</v>
      </c>
      <c r="E161" s="36">
        <v>0</v>
      </c>
      <c r="F161" s="36">
        <v>0</v>
      </c>
      <c r="G161" s="114"/>
      <c r="H161" s="126"/>
    </row>
    <row r="162" spans="1:8" ht="20.25" customHeight="1">
      <c r="A162" s="131" t="s">
        <v>16</v>
      </c>
      <c r="B162" s="192" t="s">
        <v>66</v>
      </c>
      <c r="C162" s="37" t="s">
        <v>12</v>
      </c>
      <c r="D162" s="38">
        <v>0</v>
      </c>
      <c r="E162" s="38">
        <v>0</v>
      </c>
      <c r="F162" s="38">
        <v>0</v>
      </c>
      <c r="G162" s="113">
        <v>0</v>
      </c>
      <c r="H162" s="116"/>
    </row>
    <row r="163" spans="1:8" ht="15.75" customHeight="1">
      <c r="A163" s="131"/>
      <c r="B163" s="192"/>
      <c r="C163" s="39" t="s">
        <v>13</v>
      </c>
      <c r="D163" s="40">
        <v>0</v>
      </c>
      <c r="E163" s="40">
        <v>0</v>
      </c>
      <c r="F163" s="40">
        <v>0</v>
      </c>
      <c r="G163" s="113"/>
      <c r="H163" s="116"/>
    </row>
    <row r="164" spans="1:8" ht="14.25" customHeight="1">
      <c r="A164" s="131"/>
      <c r="B164" s="192"/>
      <c r="C164" s="39" t="s">
        <v>14</v>
      </c>
      <c r="D164" s="40">
        <v>300</v>
      </c>
      <c r="E164" s="40">
        <v>0</v>
      </c>
      <c r="F164" s="40">
        <v>0</v>
      </c>
      <c r="G164" s="113"/>
      <c r="H164" s="116"/>
    </row>
    <row r="165" spans="1:8" ht="15.75" customHeight="1" thickBot="1">
      <c r="A165" s="131"/>
      <c r="B165" s="192"/>
      <c r="C165" s="41" t="s">
        <v>15</v>
      </c>
      <c r="D165" s="42">
        <v>0</v>
      </c>
      <c r="E165" s="42">
        <v>0</v>
      </c>
      <c r="F165" s="42">
        <v>0</v>
      </c>
      <c r="G165" s="113"/>
      <c r="H165" s="116"/>
    </row>
    <row r="166" spans="1:8" ht="17.25" customHeight="1">
      <c r="A166" s="146" t="s">
        <v>17</v>
      </c>
      <c r="B166" s="162" t="s">
        <v>103</v>
      </c>
      <c r="C166" s="43" t="s">
        <v>12</v>
      </c>
      <c r="D166" s="44">
        <v>0</v>
      </c>
      <c r="E166" s="44">
        <v>0</v>
      </c>
      <c r="F166" s="44">
        <v>0</v>
      </c>
      <c r="G166" s="165">
        <v>0</v>
      </c>
      <c r="H166" s="168"/>
    </row>
    <row r="167" spans="1:8" ht="16.5" customHeight="1">
      <c r="A167" s="147"/>
      <c r="B167" s="163"/>
      <c r="C167" s="45" t="s">
        <v>13</v>
      </c>
      <c r="D167" s="46">
        <v>0</v>
      </c>
      <c r="E167" s="46">
        <v>0</v>
      </c>
      <c r="F167" s="46">
        <v>0</v>
      </c>
      <c r="G167" s="166"/>
      <c r="H167" s="169"/>
    </row>
    <row r="168" spans="1:8" ht="15.75" customHeight="1">
      <c r="A168" s="147"/>
      <c r="B168" s="163"/>
      <c r="C168" s="45" t="s">
        <v>14</v>
      </c>
      <c r="D168" s="46">
        <f>SUM(D160)</f>
        <v>300</v>
      </c>
      <c r="E168" s="46">
        <v>0</v>
      </c>
      <c r="F168" s="46">
        <v>0</v>
      </c>
      <c r="G168" s="166"/>
      <c r="H168" s="169"/>
    </row>
    <row r="169" spans="1:8" ht="16.5" customHeight="1" thickBot="1">
      <c r="A169" s="161"/>
      <c r="B169" s="164"/>
      <c r="C169" s="47" t="s">
        <v>15</v>
      </c>
      <c r="D169" s="48">
        <v>0</v>
      </c>
      <c r="E169" s="48">
        <v>0</v>
      </c>
      <c r="F169" s="48">
        <v>0</v>
      </c>
      <c r="G169" s="167"/>
      <c r="H169" s="170"/>
    </row>
    <row r="170" spans="1:8" ht="31.5" customHeight="1" thickBot="1">
      <c r="A170" s="173" t="s">
        <v>67</v>
      </c>
      <c r="B170" s="174"/>
      <c r="C170" s="174"/>
      <c r="D170" s="174"/>
      <c r="E170" s="174"/>
      <c r="F170" s="174"/>
      <c r="G170" s="174"/>
      <c r="H170" s="175"/>
    </row>
    <row r="171" spans="1:8" ht="24" customHeight="1">
      <c r="A171" s="118" t="s">
        <v>20</v>
      </c>
      <c r="B171" s="216" t="s">
        <v>68</v>
      </c>
      <c r="C171" s="31" t="s">
        <v>12</v>
      </c>
      <c r="D171" s="32">
        <f aca="true" t="shared" si="10" ref="D171:F172">D175</f>
        <v>0</v>
      </c>
      <c r="E171" s="32">
        <f t="shared" si="10"/>
        <v>0</v>
      </c>
      <c r="F171" s="32">
        <f t="shared" si="10"/>
        <v>0</v>
      </c>
      <c r="G171" s="112">
        <f>SUM(F171:F174)/SUM(D171:D174)</f>
        <v>0.16666481886970258</v>
      </c>
      <c r="H171" s="124"/>
    </row>
    <row r="172" spans="1:8" ht="17.25" customHeight="1">
      <c r="A172" s="119"/>
      <c r="B172" s="217"/>
      <c r="C172" s="33" t="s">
        <v>13</v>
      </c>
      <c r="D172" s="34">
        <f t="shared" si="10"/>
        <v>0</v>
      </c>
      <c r="E172" s="34">
        <f t="shared" si="10"/>
        <v>0</v>
      </c>
      <c r="F172" s="34">
        <f t="shared" si="10"/>
        <v>0</v>
      </c>
      <c r="G172" s="113"/>
      <c r="H172" s="125"/>
    </row>
    <row r="173" spans="1:8" ht="19.5" customHeight="1">
      <c r="A173" s="119"/>
      <c r="B173" s="217"/>
      <c r="C173" s="33" t="s">
        <v>14</v>
      </c>
      <c r="D173" s="34">
        <f aca="true" t="shared" si="11" ref="D173:F174">D177</f>
        <v>3607.9</v>
      </c>
      <c r="E173" s="34">
        <f t="shared" si="11"/>
        <v>601.31</v>
      </c>
      <c r="F173" s="34">
        <f t="shared" si="11"/>
        <v>601.31</v>
      </c>
      <c r="G173" s="113"/>
      <c r="H173" s="125"/>
    </row>
    <row r="174" spans="1:8" ht="21" customHeight="1" thickBot="1">
      <c r="A174" s="120"/>
      <c r="B174" s="218"/>
      <c r="C174" s="35" t="s">
        <v>15</v>
      </c>
      <c r="D174" s="36">
        <f t="shared" si="11"/>
        <v>0</v>
      </c>
      <c r="E174" s="36">
        <f t="shared" si="11"/>
        <v>0</v>
      </c>
      <c r="F174" s="36">
        <f t="shared" si="11"/>
        <v>0</v>
      </c>
      <c r="G174" s="114"/>
      <c r="H174" s="126"/>
    </row>
    <row r="175" spans="1:8" ht="21" customHeight="1">
      <c r="A175" s="131" t="s">
        <v>21</v>
      </c>
      <c r="B175" s="223" t="s">
        <v>69</v>
      </c>
      <c r="C175" s="37" t="s">
        <v>12</v>
      </c>
      <c r="D175" s="38">
        <v>0</v>
      </c>
      <c r="E175" s="38">
        <v>0</v>
      </c>
      <c r="F175" s="38">
        <v>0</v>
      </c>
      <c r="G175" s="113">
        <f>SUM(F175:F178)/SUM(D175:D178)</f>
        <v>0.16666481886970258</v>
      </c>
      <c r="H175" s="116"/>
    </row>
    <row r="176" spans="1:8" ht="20.25" customHeight="1">
      <c r="A176" s="131"/>
      <c r="B176" s="223"/>
      <c r="C176" s="39" t="s">
        <v>13</v>
      </c>
      <c r="D176" s="40">
        <v>0</v>
      </c>
      <c r="E176" s="40">
        <v>0</v>
      </c>
      <c r="F176" s="40">
        <v>0</v>
      </c>
      <c r="G176" s="113"/>
      <c r="H176" s="116"/>
    </row>
    <row r="177" spans="1:8" ht="18.75" customHeight="1">
      <c r="A177" s="131"/>
      <c r="B177" s="223"/>
      <c r="C177" s="39" t="s">
        <v>14</v>
      </c>
      <c r="D177" s="40">
        <v>3607.9</v>
      </c>
      <c r="E177" s="40">
        <v>601.31</v>
      </c>
      <c r="F177" s="40">
        <v>601.31</v>
      </c>
      <c r="G177" s="113"/>
      <c r="H177" s="116"/>
    </row>
    <row r="178" spans="1:8" ht="18" customHeight="1" thickBot="1">
      <c r="A178" s="131"/>
      <c r="B178" s="223"/>
      <c r="C178" s="41" t="s">
        <v>15</v>
      </c>
      <c r="D178" s="42">
        <v>0</v>
      </c>
      <c r="E178" s="42">
        <v>0</v>
      </c>
      <c r="F178" s="42">
        <v>0</v>
      </c>
      <c r="G178" s="113"/>
      <c r="H178" s="116"/>
    </row>
    <row r="179" spans="1:8" ht="21.75" customHeight="1">
      <c r="A179" s="130" t="s">
        <v>23</v>
      </c>
      <c r="B179" s="216" t="s">
        <v>70</v>
      </c>
      <c r="C179" s="49" t="s">
        <v>12</v>
      </c>
      <c r="D179" s="50">
        <v>0</v>
      </c>
      <c r="E179" s="50">
        <v>0</v>
      </c>
      <c r="F179" s="50">
        <v>0</v>
      </c>
      <c r="G179" s="112">
        <v>0</v>
      </c>
      <c r="H179" s="72"/>
    </row>
    <row r="180" spans="1:8" ht="18" customHeight="1">
      <c r="A180" s="131"/>
      <c r="B180" s="217"/>
      <c r="C180" s="39" t="s">
        <v>13</v>
      </c>
      <c r="D180" s="40">
        <v>0</v>
      </c>
      <c r="E180" s="40">
        <v>0</v>
      </c>
      <c r="F180" s="40">
        <v>0</v>
      </c>
      <c r="G180" s="113"/>
      <c r="H180" s="73"/>
    </row>
    <row r="181" spans="1:8" ht="19.5" customHeight="1">
      <c r="A181" s="131"/>
      <c r="B181" s="217"/>
      <c r="C181" s="39" t="s">
        <v>14</v>
      </c>
      <c r="D181" s="40">
        <v>140.4</v>
      </c>
      <c r="E181" s="40">
        <v>0</v>
      </c>
      <c r="F181" s="40">
        <v>0</v>
      </c>
      <c r="G181" s="113"/>
      <c r="H181" s="73"/>
    </row>
    <row r="182" spans="1:8" ht="21.75" customHeight="1" thickBot="1">
      <c r="A182" s="157"/>
      <c r="B182" s="218"/>
      <c r="C182" s="53" t="s">
        <v>15</v>
      </c>
      <c r="D182" s="54">
        <v>0</v>
      </c>
      <c r="E182" s="54">
        <v>0</v>
      </c>
      <c r="F182" s="54">
        <v>0</v>
      </c>
      <c r="G182" s="114"/>
      <c r="H182" s="75"/>
    </row>
    <row r="183" spans="1:8" ht="22.5" customHeight="1">
      <c r="A183" s="78"/>
      <c r="B183" s="223" t="s">
        <v>71</v>
      </c>
      <c r="C183" s="37" t="s">
        <v>12</v>
      </c>
      <c r="D183" s="38">
        <v>0</v>
      </c>
      <c r="E183" s="38">
        <v>0</v>
      </c>
      <c r="F183" s="38">
        <v>0</v>
      </c>
      <c r="G183" s="113">
        <v>0</v>
      </c>
      <c r="H183" s="115"/>
    </row>
    <row r="184" spans="1:8" ht="18.75" customHeight="1">
      <c r="A184" s="78" t="s">
        <v>24</v>
      </c>
      <c r="B184" s="223"/>
      <c r="C184" s="39" t="s">
        <v>13</v>
      </c>
      <c r="D184" s="40">
        <v>0</v>
      </c>
      <c r="E184" s="40">
        <v>0</v>
      </c>
      <c r="F184" s="40">
        <v>0</v>
      </c>
      <c r="G184" s="113"/>
      <c r="H184" s="116"/>
    </row>
    <row r="185" spans="1:8" ht="18.75" customHeight="1">
      <c r="A185" s="78"/>
      <c r="B185" s="223"/>
      <c r="C185" s="39" t="s">
        <v>14</v>
      </c>
      <c r="D185" s="40">
        <v>140.4</v>
      </c>
      <c r="E185" s="40">
        <v>0</v>
      </c>
      <c r="F185" s="40">
        <v>0</v>
      </c>
      <c r="G185" s="113"/>
      <c r="H185" s="116"/>
    </row>
    <row r="186" spans="1:8" ht="22.5" customHeight="1" thickBot="1">
      <c r="A186" s="78"/>
      <c r="B186" s="223"/>
      <c r="C186" s="41" t="s">
        <v>15</v>
      </c>
      <c r="D186" s="42">
        <v>0</v>
      </c>
      <c r="E186" s="42">
        <v>0</v>
      </c>
      <c r="F186" s="42">
        <v>0</v>
      </c>
      <c r="G186" s="113"/>
      <c r="H186" s="117"/>
    </row>
    <row r="187" spans="1:8" ht="24.75" customHeight="1">
      <c r="A187" s="130" t="s">
        <v>24</v>
      </c>
      <c r="B187" s="216" t="s">
        <v>139</v>
      </c>
      <c r="C187" s="49" t="s">
        <v>12</v>
      </c>
      <c r="D187" s="50">
        <v>0</v>
      </c>
      <c r="E187" s="50">
        <v>0</v>
      </c>
      <c r="F187" s="50">
        <v>0</v>
      </c>
      <c r="G187" s="112">
        <f>SUM(F187:F190)/SUM(D187:D190)</f>
        <v>0</v>
      </c>
      <c r="H187" s="72"/>
    </row>
    <row r="188" spans="1:8" ht="13.5" customHeight="1">
      <c r="A188" s="131"/>
      <c r="B188" s="217"/>
      <c r="C188" s="39" t="s">
        <v>13</v>
      </c>
      <c r="D188" s="40">
        <f aca="true" t="shared" si="12" ref="D188:F189">D192+D196</f>
        <v>0</v>
      </c>
      <c r="E188" s="40">
        <f t="shared" si="12"/>
        <v>0</v>
      </c>
      <c r="F188" s="40">
        <f t="shared" si="12"/>
        <v>0</v>
      </c>
      <c r="G188" s="113"/>
      <c r="H188" s="73"/>
    </row>
    <row r="189" spans="1:8" ht="20.25" customHeight="1">
      <c r="A189" s="131"/>
      <c r="B189" s="217"/>
      <c r="C189" s="39" t="s">
        <v>14</v>
      </c>
      <c r="D189" s="40">
        <f t="shared" si="12"/>
        <v>590.5999999999999</v>
      </c>
      <c r="E189" s="40">
        <f t="shared" si="12"/>
        <v>0</v>
      </c>
      <c r="F189" s="40">
        <f t="shared" si="12"/>
        <v>0</v>
      </c>
      <c r="G189" s="113"/>
      <c r="H189" s="73"/>
    </row>
    <row r="190" spans="1:8" ht="31.5" customHeight="1" thickBot="1">
      <c r="A190" s="157"/>
      <c r="B190" s="218"/>
      <c r="C190" s="53" t="s">
        <v>15</v>
      </c>
      <c r="D190" s="54">
        <v>0</v>
      </c>
      <c r="E190" s="54">
        <v>0</v>
      </c>
      <c r="F190" s="54">
        <v>0</v>
      </c>
      <c r="G190" s="114"/>
      <c r="H190" s="75"/>
    </row>
    <row r="191" spans="1:8" ht="20.25" customHeight="1">
      <c r="A191" s="69"/>
      <c r="B191" s="223" t="s">
        <v>72</v>
      </c>
      <c r="C191" s="37" t="s">
        <v>12</v>
      </c>
      <c r="D191" s="38">
        <v>0</v>
      </c>
      <c r="E191" s="38">
        <v>0</v>
      </c>
      <c r="F191" s="38">
        <v>0</v>
      </c>
      <c r="G191" s="113">
        <f>SUM(F191:F194)/SUM(D191:D194)</f>
        <v>0</v>
      </c>
      <c r="H191" s="73"/>
    </row>
    <row r="192" spans="1:8" ht="21" customHeight="1">
      <c r="A192" s="69" t="s">
        <v>25</v>
      </c>
      <c r="B192" s="223"/>
      <c r="C192" s="39" t="s">
        <v>13</v>
      </c>
      <c r="D192" s="40">
        <v>0</v>
      </c>
      <c r="E192" s="40">
        <v>0</v>
      </c>
      <c r="F192" s="40">
        <v>0</v>
      </c>
      <c r="G192" s="113"/>
      <c r="H192" s="73"/>
    </row>
    <row r="193" spans="1:8" ht="12.75">
      <c r="A193" s="69"/>
      <c r="B193" s="223"/>
      <c r="C193" s="39" t="s">
        <v>14</v>
      </c>
      <c r="D193" s="40">
        <v>579.3</v>
      </c>
      <c r="E193" s="40">
        <v>0</v>
      </c>
      <c r="F193" s="40">
        <v>0</v>
      </c>
      <c r="G193" s="113"/>
      <c r="H193" s="73"/>
    </row>
    <row r="194" spans="1:8" ht="20.25" customHeight="1">
      <c r="A194" s="69"/>
      <c r="B194" s="223"/>
      <c r="C194" s="41" t="s">
        <v>15</v>
      </c>
      <c r="D194" s="42">
        <v>0</v>
      </c>
      <c r="E194" s="42">
        <v>0</v>
      </c>
      <c r="F194" s="42">
        <v>0</v>
      </c>
      <c r="G194" s="113"/>
      <c r="H194" s="73"/>
    </row>
    <row r="195" spans="1:8" ht="20.25" customHeight="1">
      <c r="A195" s="76"/>
      <c r="B195" s="222" t="s">
        <v>138</v>
      </c>
      <c r="C195" s="39" t="s">
        <v>12</v>
      </c>
      <c r="D195" s="40">
        <v>0</v>
      </c>
      <c r="E195" s="40">
        <v>0</v>
      </c>
      <c r="F195" s="40">
        <v>0</v>
      </c>
      <c r="G195" s="225">
        <f>SUM(F195:F198)/SUM(D195:D198)</f>
        <v>0</v>
      </c>
      <c r="H195" s="77"/>
    </row>
    <row r="196" spans="1:8" ht="21" customHeight="1">
      <c r="A196" s="69" t="s">
        <v>76</v>
      </c>
      <c r="B196" s="223"/>
      <c r="C196" s="39" t="s">
        <v>13</v>
      </c>
      <c r="D196" s="40">
        <v>0</v>
      </c>
      <c r="E196" s="40">
        <v>0</v>
      </c>
      <c r="F196" s="40">
        <v>0</v>
      </c>
      <c r="G196" s="113"/>
      <c r="H196" s="73"/>
    </row>
    <row r="197" spans="1:8" ht="12.75">
      <c r="A197" s="69"/>
      <c r="B197" s="223"/>
      <c r="C197" s="39" t="s">
        <v>14</v>
      </c>
      <c r="D197" s="40">
        <v>11.3</v>
      </c>
      <c r="E197" s="40">
        <v>0</v>
      </c>
      <c r="F197" s="40">
        <v>0</v>
      </c>
      <c r="G197" s="113"/>
      <c r="H197" s="73"/>
    </row>
    <row r="198" spans="1:8" ht="20.25" customHeight="1" thickBot="1">
      <c r="A198" s="69"/>
      <c r="B198" s="224"/>
      <c r="C198" s="41" t="s">
        <v>15</v>
      </c>
      <c r="D198" s="42">
        <v>0</v>
      </c>
      <c r="E198" s="42">
        <v>0</v>
      </c>
      <c r="F198" s="42">
        <v>0</v>
      </c>
      <c r="G198" s="114"/>
      <c r="H198" s="73"/>
    </row>
    <row r="199" spans="1:8" ht="26.25" customHeight="1">
      <c r="A199" s="130" t="s">
        <v>77</v>
      </c>
      <c r="B199" s="216" t="s">
        <v>73</v>
      </c>
      <c r="C199" s="49" t="s">
        <v>12</v>
      </c>
      <c r="D199" s="50">
        <v>0</v>
      </c>
      <c r="E199" s="50">
        <v>0</v>
      </c>
      <c r="F199" s="50">
        <v>0</v>
      </c>
      <c r="G199" s="70"/>
      <c r="H199" s="72"/>
    </row>
    <row r="200" spans="1:8" ht="21" customHeight="1">
      <c r="A200" s="131"/>
      <c r="B200" s="217"/>
      <c r="C200" s="39" t="s">
        <v>13</v>
      </c>
      <c r="D200" s="40">
        <v>0</v>
      </c>
      <c r="E200" s="40">
        <v>0</v>
      </c>
      <c r="F200" s="40">
        <v>0</v>
      </c>
      <c r="G200" s="71"/>
      <c r="H200" s="73"/>
    </row>
    <row r="201" spans="1:8" ht="19.5" customHeight="1">
      <c r="A201" s="131"/>
      <c r="B201" s="217"/>
      <c r="C201" s="39" t="s">
        <v>14</v>
      </c>
      <c r="D201" s="40">
        <f>D205</f>
        <v>20</v>
      </c>
      <c r="E201" s="40">
        <f>E205</f>
        <v>0</v>
      </c>
      <c r="F201" s="40">
        <f>F205</f>
        <v>0</v>
      </c>
      <c r="G201" s="71">
        <v>0</v>
      </c>
      <c r="H201" s="73"/>
    </row>
    <row r="202" spans="1:8" ht="18" customHeight="1" thickBot="1">
      <c r="A202" s="157"/>
      <c r="B202" s="218"/>
      <c r="C202" s="53" t="s">
        <v>15</v>
      </c>
      <c r="D202" s="54">
        <v>0</v>
      </c>
      <c r="E202" s="54">
        <v>0</v>
      </c>
      <c r="F202" s="54">
        <v>0</v>
      </c>
      <c r="G202" s="74"/>
      <c r="H202" s="75"/>
    </row>
    <row r="203" spans="1:8" ht="21" customHeight="1">
      <c r="A203" s="69"/>
      <c r="B203" s="223" t="s">
        <v>74</v>
      </c>
      <c r="C203" s="37" t="s">
        <v>12</v>
      </c>
      <c r="D203" s="38">
        <v>0</v>
      </c>
      <c r="E203" s="38">
        <v>0</v>
      </c>
      <c r="F203" s="38">
        <v>0</v>
      </c>
      <c r="G203" s="112">
        <f>SUM(F203:F206)/SUM(D203:D206)</f>
        <v>0</v>
      </c>
      <c r="H203" s="73"/>
    </row>
    <row r="204" spans="1:8" ht="23.25" customHeight="1">
      <c r="A204" s="69"/>
      <c r="B204" s="223"/>
      <c r="C204" s="39" t="s">
        <v>13</v>
      </c>
      <c r="D204" s="40">
        <v>0</v>
      </c>
      <c r="E204" s="40">
        <v>0</v>
      </c>
      <c r="F204" s="40">
        <v>0</v>
      </c>
      <c r="G204" s="113"/>
      <c r="H204" s="73"/>
    </row>
    <row r="205" spans="1:8" ht="24" customHeight="1">
      <c r="A205" s="69" t="s">
        <v>81</v>
      </c>
      <c r="B205" s="223"/>
      <c r="C205" s="39" t="s">
        <v>14</v>
      </c>
      <c r="D205" s="40">
        <v>20</v>
      </c>
      <c r="E205" s="40">
        <v>0</v>
      </c>
      <c r="F205" s="40">
        <v>0</v>
      </c>
      <c r="G205" s="113"/>
      <c r="H205" s="73"/>
    </row>
    <row r="206" spans="1:8" ht="22.5" customHeight="1" thickBot="1">
      <c r="A206" s="69"/>
      <c r="B206" s="223"/>
      <c r="C206" s="41" t="s">
        <v>15</v>
      </c>
      <c r="D206" s="42">
        <v>0</v>
      </c>
      <c r="E206" s="42">
        <v>0</v>
      </c>
      <c r="F206" s="42">
        <v>0</v>
      </c>
      <c r="G206" s="114"/>
      <c r="H206" s="73"/>
    </row>
    <row r="207" spans="1:8" ht="18" customHeight="1">
      <c r="A207" s="146" t="s">
        <v>78</v>
      </c>
      <c r="B207" s="162" t="s">
        <v>18</v>
      </c>
      <c r="C207" s="43" t="s">
        <v>12</v>
      </c>
      <c r="D207" s="44">
        <f>D171</f>
        <v>0</v>
      </c>
      <c r="E207" s="44">
        <f>E171</f>
        <v>0</v>
      </c>
      <c r="F207" s="44">
        <f>F171</f>
        <v>0</v>
      </c>
      <c r="G207" s="165">
        <f>SUM(F207:F210)/SUM(D207:D210)</f>
        <v>0.13794994149900205</v>
      </c>
      <c r="H207" s="168"/>
    </row>
    <row r="208" spans="1:8" ht="16.5" customHeight="1">
      <c r="A208" s="147"/>
      <c r="B208" s="163"/>
      <c r="C208" s="45" t="s">
        <v>13</v>
      </c>
      <c r="D208" s="46">
        <f>D172+D188</f>
        <v>0</v>
      </c>
      <c r="E208" s="46">
        <f>E172+E188</f>
        <v>0</v>
      </c>
      <c r="F208" s="46">
        <f>F172+F188</f>
        <v>0</v>
      </c>
      <c r="G208" s="166"/>
      <c r="H208" s="169"/>
    </row>
    <row r="209" spans="1:8" ht="16.5" customHeight="1">
      <c r="A209" s="147"/>
      <c r="B209" s="163"/>
      <c r="C209" s="45" t="s">
        <v>14</v>
      </c>
      <c r="D209" s="46">
        <f>D201+D189+D181+D173</f>
        <v>4358.9</v>
      </c>
      <c r="E209" s="46">
        <f>E201+E189+E181+E173</f>
        <v>601.31</v>
      </c>
      <c r="F209" s="46">
        <f>F201+F189+F181+F173</f>
        <v>601.31</v>
      </c>
      <c r="G209" s="166"/>
      <c r="H209" s="169"/>
    </row>
    <row r="210" spans="1:8" ht="17.25" customHeight="1" thickBot="1">
      <c r="A210" s="161"/>
      <c r="B210" s="164"/>
      <c r="C210" s="47" t="s">
        <v>15</v>
      </c>
      <c r="D210" s="48">
        <f aca="true" t="shared" si="13" ref="D210:F211">D174</f>
        <v>0</v>
      </c>
      <c r="E210" s="48">
        <f t="shared" si="13"/>
        <v>0</v>
      </c>
      <c r="F210" s="48">
        <f t="shared" si="13"/>
        <v>0</v>
      </c>
      <c r="G210" s="167"/>
      <c r="H210" s="170"/>
    </row>
    <row r="211" spans="1:8" ht="19.5" customHeight="1">
      <c r="A211" s="193" t="s">
        <v>79</v>
      </c>
      <c r="B211" s="196" t="s">
        <v>19</v>
      </c>
      <c r="C211" s="57" t="s">
        <v>12</v>
      </c>
      <c r="D211" s="58">
        <f t="shared" si="13"/>
        <v>0</v>
      </c>
      <c r="E211" s="58">
        <f t="shared" si="13"/>
        <v>0</v>
      </c>
      <c r="F211" s="58">
        <f t="shared" si="13"/>
        <v>0</v>
      </c>
      <c r="G211" s="199">
        <f>SUM(F211:F214)/SUM(D211:D214)</f>
        <v>0.12906694713344352</v>
      </c>
      <c r="H211" s="202"/>
    </row>
    <row r="212" spans="1:8" ht="20.25" customHeight="1">
      <c r="A212" s="194"/>
      <c r="B212" s="197"/>
      <c r="C212" s="59" t="s">
        <v>13</v>
      </c>
      <c r="D212" s="60">
        <f aca="true" t="shared" si="14" ref="D212:F213">D208+D167</f>
        <v>0</v>
      </c>
      <c r="E212" s="60">
        <f t="shared" si="14"/>
        <v>0</v>
      </c>
      <c r="F212" s="60">
        <f t="shared" si="14"/>
        <v>0</v>
      </c>
      <c r="G212" s="200"/>
      <c r="H212" s="203"/>
    </row>
    <row r="213" spans="1:8" ht="18" customHeight="1">
      <c r="A213" s="194"/>
      <c r="B213" s="197"/>
      <c r="C213" s="59" t="s">
        <v>14</v>
      </c>
      <c r="D213" s="60">
        <f t="shared" si="14"/>
        <v>4658.9</v>
      </c>
      <c r="E213" s="60">
        <f t="shared" si="14"/>
        <v>601.31</v>
      </c>
      <c r="F213" s="60">
        <f t="shared" si="14"/>
        <v>601.31</v>
      </c>
      <c r="G213" s="200"/>
      <c r="H213" s="203"/>
    </row>
    <row r="214" spans="1:8" ht="19.5" customHeight="1" thickBot="1">
      <c r="A214" s="195"/>
      <c r="B214" s="198"/>
      <c r="C214" s="61" t="s">
        <v>15</v>
      </c>
      <c r="D214" s="62">
        <f>D178</f>
        <v>0</v>
      </c>
      <c r="E214" s="62">
        <f>E178</f>
        <v>0</v>
      </c>
      <c r="F214" s="62">
        <f>F178</f>
        <v>0</v>
      </c>
      <c r="G214" s="201"/>
      <c r="H214" s="204"/>
    </row>
    <row r="215" spans="1:8" s="1" customFormat="1" ht="34.5" customHeight="1">
      <c r="A215" s="270" t="s">
        <v>1</v>
      </c>
      <c r="B215" s="271"/>
      <c r="C215" s="190" t="s">
        <v>154</v>
      </c>
      <c r="D215" s="190"/>
      <c r="E215" s="190"/>
      <c r="F215" s="190"/>
      <c r="G215" s="190"/>
      <c r="H215" s="191"/>
    </row>
    <row r="216" spans="1:8" s="1" customFormat="1" ht="21.75" customHeight="1">
      <c r="A216" s="79" t="s">
        <v>2</v>
      </c>
      <c r="B216" s="80"/>
      <c r="C216" s="81" t="s">
        <v>134</v>
      </c>
      <c r="D216" s="82"/>
      <c r="E216" s="82"/>
      <c r="F216" s="82"/>
      <c r="G216" s="83"/>
      <c r="H216" s="84"/>
    </row>
    <row r="217" spans="1:8" s="1" customFormat="1" ht="21" customHeight="1" thickBot="1">
      <c r="A217" s="85" t="s">
        <v>3</v>
      </c>
      <c r="B217" s="86"/>
      <c r="C217" s="98" t="s">
        <v>131</v>
      </c>
      <c r="D217" s="272"/>
      <c r="E217" s="272"/>
      <c r="F217" s="87"/>
      <c r="G217" s="88"/>
      <c r="H217" s="89"/>
    </row>
    <row r="218" spans="1:8" s="1" customFormat="1" ht="141" thickBot="1">
      <c r="A218" s="13" t="s">
        <v>4</v>
      </c>
      <c r="B218" s="14" t="s">
        <v>5</v>
      </c>
      <c r="C218" s="14" t="s">
        <v>6</v>
      </c>
      <c r="D218" s="15" t="s">
        <v>7</v>
      </c>
      <c r="E218" s="15" t="s">
        <v>8</v>
      </c>
      <c r="F218" s="15" t="s">
        <v>75</v>
      </c>
      <c r="G218" s="14" t="s">
        <v>10</v>
      </c>
      <c r="H218" s="16" t="s">
        <v>11</v>
      </c>
    </row>
    <row r="219" spans="1:8" s="1" customFormat="1" ht="29.25" customHeight="1" thickBot="1">
      <c r="A219" s="173" t="s">
        <v>44</v>
      </c>
      <c r="B219" s="174"/>
      <c r="C219" s="174"/>
      <c r="D219" s="174"/>
      <c r="E219" s="174"/>
      <c r="F219" s="174"/>
      <c r="G219" s="174"/>
      <c r="H219" s="175"/>
    </row>
    <row r="220" spans="1:8" s="2" customFormat="1" ht="20.25" customHeight="1">
      <c r="A220" s="118">
        <v>1</v>
      </c>
      <c r="B220" s="184" t="s">
        <v>45</v>
      </c>
      <c r="C220" s="31" t="s">
        <v>12</v>
      </c>
      <c r="D220" s="32">
        <f aca="true" t="shared" si="15" ref="D220:F223">D224</f>
        <v>0</v>
      </c>
      <c r="E220" s="32">
        <f t="shared" si="15"/>
        <v>0</v>
      </c>
      <c r="F220" s="32">
        <f t="shared" si="15"/>
        <v>0</v>
      </c>
      <c r="G220" s="112">
        <f>SUM(F220:F223)/SUM(D220:D223)</f>
        <v>0</v>
      </c>
      <c r="H220" s="124"/>
    </row>
    <row r="221" spans="1:8" s="2" customFormat="1" ht="29.25" customHeight="1">
      <c r="A221" s="119"/>
      <c r="B221" s="185"/>
      <c r="C221" s="33" t="s">
        <v>13</v>
      </c>
      <c r="D221" s="34">
        <f t="shared" si="15"/>
        <v>0</v>
      </c>
      <c r="E221" s="34">
        <f t="shared" si="15"/>
        <v>0</v>
      </c>
      <c r="F221" s="34">
        <f t="shared" si="15"/>
        <v>0</v>
      </c>
      <c r="G221" s="113"/>
      <c r="H221" s="125"/>
    </row>
    <row r="222" spans="1:8" s="2" customFormat="1" ht="24.75" customHeight="1">
      <c r="A222" s="119"/>
      <c r="B222" s="185"/>
      <c r="C222" s="33" t="s">
        <v>14</v>
      </c>
      <c r="D222" s="34">
        <f t="shared" si="15"/>
        <v>500</v>
      </c>
      <c r="E222" s="34">
        <f t="shared" si="15"/>
        <v>0</v>
      </c>
      <c r="F222" s="34">
        <f t="shared" si="15"/>
        <v>0</v>
      </c>
      <c r="G222" s="113"/>
      <c r="H222" s="125"/>
    </row>
    <row r="223" spans="1:8" s="2" customFormat="1" ht="53.25" customHeight="1" thickBot="1">
      <c r="A223" s="120"/>
      <c r="B223" s="186"/>
      <c r="C223" s="35" t="s">
        <v>15</v>
      </c>
      <c r="D223" s="36">
        <f t="shared" si="15"/>
        <v>0</v>
      </c>
      <c r="E223" s="36">
        <f t="shared" si="15"/>
        <v>0</v>
      </c>
      <c r="F223" s="36">
        <f t="shared" si="15"/>
        <v>0</v>
      </c>
      <c r="G223" s="114"/>
      <c r="H223" s="126"/>
    </row>
    <row r="224" spans="1:8" s="3" customFormat="1" ht="12.75" customHeight="1">
      <c r="A224" s="130" t="s">
        <v>16</v>
      </c>
      <c r="B224" s="187" t="s">
        <v>140</v>
      </c>
      <c r="C224" s="49" t="s">
        <v>12</v>
      </c>
      <c r="D224" s="50">
        <v>0</v>
      </c>
      <c r="E224" s="50">
        <v>0</v>
      </c>
      <c r="F224" s="50">
        <v>0</v>
      </c>
      <c r="G224" s="112">
        <f>SUM(F224:F227)/SUM(D224:D227)</f>
        <v>0</v>
      </c>
      <c r="H224" s="115"/>
    </row>
    <row r="225" spans="1:8" s="3" customFormat="1" ht="12.75">
      <c r="A225" s="131"/>
      <c r="B225" s="188"/>
      <c r="C225" s="39" t="s">
        <v>13</v>
      </c>
      <c r="D225" s="40">
        <v>0</v>
      </c>
      <c r="E225" s="40">
        <v>0</v>
      </c>
      <c r="F225" s="40">
        <v>0</v>
      </c>
      <c r="G225" s="113"/>
      <c r="H225" s="116"/>
    </row>
    <row r="226" spans="1:8" s="3" customFormat="1" ht="12.75">
      <c r="A226" s="131"/>
      <c r="B226" s="188"/>
      <c r="C226" s="39" t="s">
        <v>14</v>
      </c>
      <c r="D226" s="40">
        <v>500</v>
      </c>
      <c r="E226" s="40">
        <v>0</v>
      </c>
      <c r="F226" s="40">
        <v>0</v>
      </c>
      <c r="G226" s="113"/>
      <c r="H226" s="116"/>
    </row>
    <row r="227" spans="1:8" s="3" customFormat="1" ht="13.5" thickBot="1">
      <c r="A227" s="157"/>
      <c r="B227" s="189"/>
      <c r="C227" s="53" t="s">
        <v>15</v>
      </c>
      <c r="D227" s="54">
        <v>0</v>
      </c>
      <c r="E227" s="54">
        <v>0</v>
      </c>
      <c r="F227" s="54">
        <v>0</v>
      </c>
      <c r="G227" s="114"/>
      <c r="H227" s="116"/>
    </row>
    <row r="228" spans="1:8" s="2" customFormat="1" ht="25.5">
      <c r="A228" s="118" t="s">
        <v>22</v>
      </c>
      <c r="B228" s="121" t="s">
        <v>46</v>
      </c>
      <c r="C228" s="31" t="s">
        <v>12</v>
      </c>
      <c r="D228" s="32">
        <f aca="true" t="shared" si="16" ref="D228:F231">D232+D236</f>
        <v>0</v>
      </c>
      <c r="E228" s="32">
        <f t="shared" si="16"/>
        <v>0</v>
      </c>
      <c r="F228" s="32">
        <f t="shared" si="16"/>
        <v>0</v>
      </c>
      <c r="G228" s="112">
        <f>SUM(F228:F231)/SUM(D228:D231)</f>
        <v>0.08739014138326327</v>
      </c>
      <c r="H228" s="124"/>
    </row>
    <row r="229" spans="1:8" s="2" customFormat="1" ht="12.75">
      <c r="A229" s="119"/>
      <c r="B229" s="122"/>
      <c r="C229" s="33" t="s">
        <v>13</v>
      </c>
      <c r="D229" s="34">
        <f t="shared" si="16"/>
        <v>0</v>
      </c>
      <c r="E229" s="34">
        <f t="shared" si="16"/>
        <v>0</v>
      </c>
      <c r="F229" s="34">
        <f t="shared" si="16"/>
        <v>0</v>
      </c>
      <c r="G229" s="113"/>
      <c r="H229" s="125"/>
    </row>
    <row r="230" spans="1:8" s="2" customFormat="1" ht="12.75">
      <c r="A230" s="119"/>
      <c r="B230" s="122"/>
      <c r="C230" s="33" t="s">
        <v>14</v>
      </c>
      <c r="D230" s="34">
        <f t="shared" si="16"/>
        <v>261.70000000000005</v>
      </c>
      <c r="E230" s="34">
        <f t="shared" si="16"/>
        <v>22.87</v>
      </c>
      <c r="F230" s="34">
        <f t="shared" si="16"/>
        <v>22.87</v>
      </c>
      <c r="G230" s="113"/>
      <c r="H230" s="125"/>
    </row>
    <row r="231" spans="1:14" s="2" customFormat="1" ht="13.5" thickBot="1">
      <c r="A231" s="120"/>
      <c r="B231" s="123"/>
      <c r="C231" s="35" t="s">
        <v>15</v>
      </c>
      <c r="D231" s="36">
        <f t="shared" si="16"/>
        <v>0</v>
      </c>
      <c r="E231" s="36">
        <f t="shared" si="16"/>
        <v>0</v>
      </c>
      <c r="F231" s="36">
        <f t="shared" si="16"/>
        <v>0</v>
      </c>
      <c r="G231" s="114"/>
      <c r="H231" s="126"/>
      <c r="N231" s="5"/>
    </row>
    <row r="232" spans="1:8" s="1" customFormat="1" ht="15.75" customHeight="1">
      <c r="A232" s="131" t="s">
        <v>23</v>
      </c>
      <c r="B232" s="181" t="s">
        <v>48</v>
      </c>
      <c r="C232" s="37" t="s">
        <v>12</v>
      </c>
      <c r="D232" s="38">
        <v>0</v>
      </c>
      <c r="E232" s="38">
        <v>0</v>
      </c>
      <c r="F232" s="38">
        <v>0</v>
      </c>
      <c r="G232" s="113">
        <f>SUM(F232:F235)/SUM(D232:D235)</f>
        <v>0.23480492813141685</v>
      </c>
      <c r="H232" s="116"/>
    </row>
    <row r="233" spans="1:8" s="1" customFormat="1" ht="18" customHeight="1">
      <c r="A233" s="131"/>
      <c r="B233" s="181"/>
      <c r="C233" s="39" t="s">
        <v>13</v>
      </c>
      <c r="D233" s="40">
        <v>0</v>
      </c>
      <c r="E233" s="40">
        <v>0</v>
      </c>
      <c r="F233" s="40">
        <v>0</v>
      </c>
      <c r="G233" s="113"/>
      <c r="H233" s="116"/>
    </row>
    <row r="234" spans="1:8" s="1" customFormat="1" ht="15" customHeight="1">
      <c r="A234" s="131"/>
      <c r="B234" s="181"/>
      <c r="C234" s="39" t="s">
        <v>14</v>
      </c>
      <c r="D234" s="40">
        <v>97.4</v>
      </c>
      <c r="E234" s="40">
        <v>22.87</v>
      </c>
      <c r="F234" s="40">
        <v>22.87</v>
      </c>
      <c r="G234" s="113"/>
      <c r="H234" s="116"/>
    </row>
    <row r="235" spans="1:8" s="1" customFormat="1" ht="12.75" customHeight="1" thickBot="1">
      <c r="A235" s="131"/>
      <c r="B235" s="181"/>
      <c r="C235" s="41" t="s">
        <v>15</v>
      </c>
      <c r="D235" s="42">
        <v>0</v>
      </c>
      <c r="E235" s="42">
        <v>0</v>
      </c>
      <c r="F235" s="42">
        <v>0</v>
      </c>
      <c r="G235" s="113"/>
      <c r="H235" s="116"/>
    </row>
    <row r="236" spans="1:8" s="1" customFormat="1" ht="12.75">
      <c r="A236" s="130" t="s">
        <v>24</v>
      </c>
      <c r="B236" s="182" t="s">
        <v>141</v>
      </c>
      <c r="C236" s="49" t="s">
        <v>12</v>
      </c>
      <c r="D236" s="50">
        <v>0</v>
      </c>
      <c r="E236" s="50">
        <v>0</v>
      </c>
      <c r="F236" s="50">
        <v>0</v>
      </c>
      <c r="G236" s="112">
        <f>SUM(F236:F239)/SUM(D236:D239)</f>
        <v>0</v>
      </c>
      <c r="H236" s="115"/>
    </row>
    <row r="237" spans="1:8" s="1" customFormat="1" ht="12.75">
      <c r="A237" s="131"/>
      <c r="B237" s="181"/>
      <c r="C237" s="39" t="s">
        <v>13</v>
      </c>
      <c r="D237" s="40">
        <v>0</v>
      </c>
      <c r="E237" s="40">
        <v>0</v>
      </c>
      <c r="F237" s="40">
        <v>0</v>
      </c>
      <c r="G237" s="113"/>
      <c r="H237" s="116"/>
    </row>
    <row r="238" spans="1:8" s="1" customFormat="1" ht="12.75">
      <c r="A238" s="131"/>
      <c r="B238" s="181"/>
      <c r="C238" s="39" t="s">
        <v>14</v>
      </c>
      <c r="D238" s="40">
        <v>164.3</v>
      </c>
      <c r="E238" s="40">
        <v>0</v>
      </c>
      <c r="F238" s="40">
        <v>0</v>
      </c>
      <c r="G238" s="113"/>
      <c r="H238" s="116"/>
    </row>
    <row r="239" spans="1:8" s="1" customFormat="1" ht="12.75" customHeight="1" thickBot="1">
      <c r="A239" s="157"/>
      <c r="B239" s="183"/>
      <c r="C239" s="53" t="s">
        <v>15</v>
      </c>
      <c r="D239" s="54">
        <v>0</v>
      </c>
      <c r="E239" s="54">
        <v>0</v>
      </c>
      <c r="F239" s="54">
        <v>0</v>
      </c>
      <c r="G239" s="114"/>
      <c r="H239" s="117"/>
    </row>
    <row r="240" spans="1:8" s="1" customFormat="1" ht="12.75" customHeight="1">
      <c r="A240" s="118" t="s">
        <v>25</v>
      </c>
      <c r="B240" s="121" t="s">
        <v>142</v>
      </c>
      <c r="C240" s="31" t="s">
        <v>12</v>
      </c>
      <c r="D240" s="32">
        <f aca="true" t="shared" si="17" ref="D240:F243">D244</f>
        <v>0</v>
      </c>
      <c r="E240" s="32">
        <f t="shared" si="17"/>
        <v>0</v>
      </c>
      <c r="F240" s="32">
        <f t="shared" si="17"/>
        <v>0</v>
      </c>
      <c r="G240" s="112">
        <f>SUM(F240:F243)/SUM(D240:D243)</f>
        <v>0</v>
      </c>
      <c r="H240" s="124"/>
    </row>
    <row r="241" spans="1:8" s="1" customFormat="1" ht="12.75" customHeight="1">
      <c r="A241" s="119"/>
      <c r="B241" s="122"/>
      <c r="C241" s="33" t="s">
        <v>13</v>
      </c>
      <c r="D241" s="34">
        <f t="shared" si="17"/>
        <v>0</v>
      </c>
      <c r="E241" s="34">
        <f t="shared" si="17"/>
        <v>0</v>
      </c>
      <c r="F241" s="34">
        <f t="shared" si="17"/>
        <v>0</v>
      </c>
      <c r="G241" s="113"/>
      <c r="H241" s="125"/>
    </row>
    <row r="242" spans="1:8" s="1" customFormat="1" ht="12.75" customHeight="1">
      <c r="A242" s="119"/>
      <c r="B242" s="122"/>
      <c r="C242" s="33" t="s">
        <v>14</v>
      </c>
      <c r="D242" s="34">
        <f t="shared" si="17"/>
        <v>1430</v>
      </c>
      <c r="E242" s="34">
        <f>E246</f>
        <v>0</v>
      </c>
      <c r="F242" s="34">
        <f>F246</f>
        <v>0</v>
      </c>
      <c r="G242" s="113"/>
      <c r="H242" s="125"/>
    </row>
    <row r="243" spans="1:8" s="1" customFormat="1" ht="18.75" customHeight="1" thickBot="1">
      <c r="A243" s="120"/>
      <c r="B243" s="123"/>
      <c r="C243" s="35" t="s">
        <v>15</v>
      </c>
      <c r="D243" s="36">
        <f t="shared" si="17"/>
        <v>0</v>
      </c>
      <c r="E243" s="36">
        <f t="shared" si="17"/>
        <v>0</v>
      </c>
      <c r="F243" s="36">
        <f t="shared" si="17"/>
        <v>0</v>
      </c>
      <c r="G243" s="114"/>
      <c r="H243" s="126"/>
    </row>
    <row r="244" spans="1:8" s="1" customFormat="1" ht="12.75">
      <c r="A244" s="131" t="s">
        <v>26</v>
      </c>
      <c r="B244" s="181" t="s">
        <v>47</v>
      </c>
      <c r="C244" s="37" t="s">
        <v>12</v>
      </c>
      <c r="D244" s="38">
        <v>0</v>
      </c>
      <c r="E244" s="38">
        <v>0</v>
      </c>
      <c r="F244" s="38">
        <v>0</v>
      </c>
      <c r="G244" s="113">
        <f>SUM(F244:F247)/SUM(D244:D247)</f>
        <v>0</v>
      </c>
      <c r="H244" s="116"/>
    </row>
    <row r="245" spans="1:8" s="1" customFormat="1" ht="12.75">
      <c r="A245" s="131"/>
      <c r="B245" s="181"/>
      <c r="C245" s="39" t="s">
        <v>13</v>
      </c>
      <c r="D245" s="40">
        <v>0</v>
      </c>
      <c r="E245" s="40">
        <v>0</v>
      </c>
      <c r="F245" s="40">
        <v>0</v>
      </c>
      <c r="G245" s="113"/>
      <c r="H245" s="116"/>
    </row>
    <row r="246" spans="1:8" s="1" customFormat="1" ht="12.75">
      <c r="A246" s="131"/>
      <c r="B246" s="181"/>
      <c r="C246" s="39" t="s">
        <v>14</v>
      </c>
      <c r="D246" s="40">
        <v>1430</v>
      </c>
      <c r="E246" s="40">
        <v>0</v>
      </c>
      <c r="F246" s="40">
        <v>0</v>
      </c>
      <c r="G246" s="113"/>
      <c r="H246" s="116"/>
    </row>
    <row r="247" spans="1:8" s="1" customFormat="1" ht="13.5" thickBot="1">
      <c r="A247" s="131"/>
      <c r="B247" s="181"/>
      <c r="C247" s="41" t="s">
        <v>15</v>
      </c>
      <c r="D247" s="42">
        <v>0</v>
      </c>
      <c r="E247" s="42">
        <v>0</v>
      </c>
      <c r="F247" s="42">
        <v>0</v>
      </c>
      <c r="G247" s="113"/>
      <c r="H247" s="116"/>
    </row>
    <row r="248" spans="1:8" s="1" customFormat="1" ht="25.5">
      <c r="A248" s="146" t="s">
        <v>76</v>
      </c>
      <c r="B248" s="162" t="s">
        <v>18</v>
      </c>
      <c r="C248" s="43" t="s">
        <v>12</v>
      </c>
      <c r="D248" s="44">
        <f aca="true" t="shared" si="18" ref="D248:F251">D240+D228+D220</f>
        <v>0</v>
      </c>
      <c r="E248" s="44">
        <f t="shared" si="18"/>
        <v>0</v>
      </c>
      <c r="F248" s="44">
        <f t="shared" si="18"/>
        <v>0</v>
      </c>
      <c r="G248" s="165">
        <f>SUM(F248:F251)/SUM(D248:D251)</f>
        <v>0.010434822284071726</v>
      </c>
      <c r="H248" s="168"/>
    </row>
    <row r="249" spans="1:8" s="1" customFormat="1" ht="12.75">
      <c r="A249" s="147"/>
      <c r="B249" s="163"/>
      <c r="C249" s="45" t="s">
        <v>13</v>
      </c>
      <c r="D249" s="46">
        <f t="shared" si="18"/>
        <v>0</v>
      </c>
      <c r="E249" s="46">
        <f t="shared" si="18"/>
        <v>0</v>
      </c>
      <c r="F249" s="46">
        <f t="shared" si="18"/>
        <v>0</v>
      </c>
      <c r="G249" s="166"/>
      <c r="H249" s="169"/>
    </row>
    <row r="250" spans="1:8" s="1" customFormat="1" ht="12.75">
      <c r="A250" s="147"/>
      <c r="B250" s="163"/>
      <c r="C250" s="45" t="s">
        <v>14</v>
      </c>
      <c r="D250" s="46">
        <f t="shared" si="18"/>
        <v>2191.7</v>
      </c>
      <c r="E250" s="46">
        <f t="shared" si="18"/>
        <v>22.87</v>
      </c>
      <c r="F250" s="46">
        <f t="shared" si="18"/>
        <v>22.87</v>
      </c>
      <c r="G250" s="166"/>
      <c r="H250" s="169"/>
    </row>
    <row r="251" spans="1:8" s="1" customFormat="1" ht="13.5" thickBot="1">
      <c r="A251" s="161"/>
      <c r="B251" s="164"/>
      <c r="C251" s="47" t="s">
        <v>15</v>
      </c>
      <c r="D251" s="48">
        <f t="shared" si="18"/>
        <v>0</v>
      </c>
      <c r="E251" s="48">
        <f t="shared" si="18"/>
        <v>0</v>
      </c>
      <c r="F251" s="48">
        <f t="shared" si="18"/>
        <v>0</v>
      </c>
      <c r="G251" s="167"/>
      <c r="H251" s="170"/>
    </row>
    <row r="252" spans="1:8" s="1" customFormat="1" ht="29.25" customHeight="1" thickBot="1">
      <c r="A252" s="173" t="s">
        <v>49</v>
      </c>
      <c r="B252" s="174"/>
      <c r="C252" s="174"/>
      <c r="D252" s="174"/>
      <c r="E252" s="174"/>
      <c r="F252" s="174"/>
      <c r="G252" s="174"/>
      <c r="H252" s="175"/>
    </row>
    <row r="253" spans="1:8" s="2" customFormat="1" ht="21" customHeight="1">
      <c r="A253" s="118" t="s">
        <v>77</v>
      </c>
      <c r="B253" s="127" t="s">
        <v>50</v>
      </c>
      <c r="C253" s="31" t="s">
        <v>12</v>
      </c>
      <c r="D253" s="32">
        <f aca="true" t="shared" si="19" ref="D253:F256">D257</f>
        <v>0</v>
      </c>
      <c r="E253" s="32">
        <f t="shared" si="19"/>
        <v>0</v>
      </c>
      <c r="F253" s="32">
        <f t="shared" si="19"/>
        <v>0</v>
      </c>
      <c r="G253" s="112">
        <v>0</v>
      </c>
      <c r="H253" s="124"/>
    </row>
    <row r="254" spans="1:8" s="2" customFormat="1" ht="21" customHeight="1">
      <c r="A254" s="119"/>
      <c r="B254" s="128"/>
      <c r="C254" s="33" t="s">
        <v>13</v>
      </c>
      <c r="D254" s="34">
        <f t="shared" si="19"/>
        <v>0</v>
      </c>
      <c r="E254" s="34">
        <f t="shared" si="19"/>
        <v>0</v>
      </c>
      <c r="F254" s="34">
        <f t="shared" si="19"/>
        <v>0</v>
      </c>
      <c r="G254" s="113"/>
      <c r="H254" s="125"/>
    </row>
    <row r="255" spans="1:8" s="2" customFormat="1" ht="17.25" customHeight="1">
      <c r="A255" s="119"/>
      <c r="B255" s="128"/>
      <c r="C255" s="33" t="s">
        <v>14</v>
      </c>
      <c r="D255" s="34">
        <f t="shared" si="19"/>
        <v>235.3</v>
      </c>
      <c r="E255" s="34">
        <f t="shared" si="19"/>
        <v>0</v>
      </c>
      <c r="F255" s="34">
        <f t="shared" si="19"/>
        <v>0</v>
      </c>
      <c r="G255" s="113"/>
      <c r="H255" s="125"/>
    </row>
    <row r="256" spans="1:8" s="2" customFormat="1" ht="33" customHeight="1" thickBot="1">
      <c r="A256" s="120"/>
      <c r="B256" s="129"/>
      <c r="C256" s="35" t="s">
        <v>15</v>
      </c>
      <c r="D256" s="66">
        <f t="shared" si="19"/>
        <v>0</v>
      </c>
      <c r="E256" s="66">
        <f t="shared" si="19"/>
        <v>0</v>
      </c>
      <c r="F256" s="66">
        <f t="shared" si="19"/>
        <v>0</v>
      </c>
      <c r="G256" s="114"/>
      <c r="H256" s="126"/>
    </row>
    <row r="257" spans="1:8" s="3" customFormat="1" ht="12.75" customHeight="1">
      <c r="A257" s="130" t="s">
        <v>81</v>
      </c>
      <c r="B257" s="132" t="s">
        <v>51</v>
      </c>
      <c r="C257" s="49" t="s">
        <v>12</v>
      </c>
      <c r="D257" s="50">
        <v>0</v>
      </c>
      <c r="E257" s="50">
        <v>0</v>
      </c>
      <c r="F257" s="50">
        <v>0</v>
      </c>
      <c r="G257" s="112">
        <v>0</v>
      </c>
      <c r="H257" s="115"/>
    </row>
    <row r="258" spans="1:8" s="3" customFormat="1" ht="12.75">
      <c r="A258" s="131"/>
      <c r="B258" s="133"/>
      <c r="C258" s="39" t="s">
        <v>13</v>
      </c>
      <c r="D258" s="40">
        <v>0</v>
      </c>
      <c r="E258" s="40">
        <v>0</v>
      </c>
      <c r="F258" s="40">
        <v>0</v>
      </c>
      <c r="G258" s="113"/>
      <c r="H258" s="116"/>
    </row>
    <row r="259" spans="1:8" s="3" customFormat="1" ht="12.75">
      <c r="A259" s="131"/>
      <c r="B259" s="133"/>
      <c r="C259" s="39" t="s">
        <v>14</v>
      </c>
      <c r="D259" s="40">
        <v>235.3</v>
      </c>
      <c r="E259" s="40">
        <v>0</v>
      </c>
      <c r="F259" s="40">
        <v>0</v>
      </c>
      <c r="G259" s="113"/>
      <c r="H259" s="116"/>
    </row>
    <row r="260" spans="1:8" s="3" customFormat="1" ht="13.5" thickBot="1">
      <c r="A260" s="131"/>
      <c r="B260" s="133"/>
      <c r="C260" s="41" t="s">
        <v>15</v>
      </c>
      <c r="D260" s="42">
        <v>0</v>
      </c>
      <c r="E260" s="42">
        <v>0</v>
      </c>
      <c r="F260" s="42">
        <v>0</v>
      </c>
      <c r="G260" s="113"/>
      <c r="H260" s="116"/>
    </row>
    <row r="261" spans="1:8" s="2" customFormat="1" ht="21" customHeight="1">
      <c r="A261" s="118" t="s">
        <v>78</v>
      </c>
      <c r="B261" s="127" t="s">
        <v>143</v>
      </c>
      <c r="C261" s="31" t="s">
        <v>12</v>
      </c>
      <c r="D261" s="32">
        <f>D269</f>
        <v>0</v>
      </c>
      <c r="E261" s="32">
        <f>E269</f>
        <v>0</v>
      </c>
      <c r="F261" s="32">
        <f>F269</f>
        <v>0</v>
      </c>
      <c r="G261" s="112">
        <v>0</v>
      </c>
      <c r="H261" s="124"/>
    </row>
    <row r="262" spans="1:8" s="2" customFormat="1" ht="21" customHeight="1">
      <c r="A262" s="119"/>
      <c r="B262" s="128"/>
      <c r="C262" s="33" t="s">
        <v>13</v>
      </c>
      <c r="D262" s="34">
        <f aca="true" t="shared" si="20" ref="D262:F263">D266</f>
        <v>78016</v>
      </c>
      <c r="E262" s="34">
        <f t="shared" si="20"/>
        <v>0</v>
      </c>
      <c r="F262" s="34">
        <f t="shared" si="20"/>
        <v>0</v>
      </c>
      <c r="G262" s="113"/>
      <c r="H262" s="125"/>
    </row>
    <row r="263" spans="1:8" s="2" customFormat="1" ht="17.25" customHeight="1">
      <c r="A263" s="119"/>
      <c r="B263" s="128"/>
      <c r="C263" s="33" t="s">
        <v>14</v>
      </c>
      <c r="D263" s="34">
        <f t="shared" si="20"/>
        <v>6784</v>
      </c>
      <c r="E263" s="34">
        <f t="shared" si="20"/>
        <v>0</v>
      </c>
      <c r="F263" s="34">
        <f t="shared" si="20"/>
        <v>0</v>
      </c>
      <c r="G263" s="113"/>
      <c r="H263" s="125"/>
    </row>
    <row r="264" spans="1:8" s="2" customFormat="1" ht="48.75" customHeight="1" thickBot="1">
      <c r="A264" s="120"/>
      <c r="B264" s="129"/>
      <c r="C264" s="35" t="s">
        <v>15</v>
      </c>
      <c r="D264" s="66">
        <f>D272</f>
        <v>0</v>
      </c>
      <c r="E264" s="66">
        <f>E272</f>
        <v>0</v>
      </c>
      <c r="F264" s="66">
        <f>F272</f>
        <v>0</v>
      </c>
      <c r="G264" s="114"/>
      <c r="H264" s="126"/>
    </row>
    <row r="265" spans="1:8" s="3" customFormat="1" ht="12.75" customHeight="1">
      <c r="A265" s="130" t="s">
        <v>79</v>
      </c>
      <c r="B265" s="132" t="s">
        <v>144</v>
      </c>
      <c r="C265" s="49" t="s">
        <v>12</v>
      </c>
      <c r="D265" s="50">
        <v>0</v>
      </c>
      <c r="E265" s="50">
        <v>0</v>
      </c>
      <c r="F265" s="50">
        <v>0</v>
      </c>
      <c r="G265" s="112">
        <v>0</v>
      </c>
      <c r="H265" s="115"/>
    </row>
    <row r="266" spans="1:8" s="3" customFormat="1" ht="12.75">
      <c r="A266" s="131"/>
      <c r="B266" s="133"/>
      <c r="C266" s="39" t="s">
        <v>13</v>
      </c>
      <c r="D266" s="40">
        <v>78016</v>
      </c>
      <c r="E266" s="40">
        <v>0</v>
      </c>
      <c r="F266" s="40">
        <v>0</v>
      </c>
      <c r="G266" s="113"/>
      <c r="H266" s="116"/>
    </row>
    <row r="267" spans="1:8" s="3" customFormat="1" ht="12.75">
      <c r="A267" s="131"/>
      <c r="B267" s="133"/>
      <c r="C267" s="39" t="s">
        <v>14</v>
      </c>
      <c r="D267" s="40">
        <v>6784</v>
      </c>
      <c r="E267" s="40">
        <v>0</v>
      </c>
      <c r="F267" s="40">
        <v>0</v>
      </c>
      <c r="G267" s="113"/>
      <c r="H267" s="116"/>
    </row>
    <row r="268" spans="1:8" s="3" customFormat="1" ht="51" customHeight="1" thickBot="1">
      <c r="A268" s="131"/>
      <c r="B268" s="133"/>
      <c r="C268" s="41" t="s">
        <v>15</v>
      </c>
      <c r="D268" s="42">
        <v>0</v>
      </c>
      <c r="E268" s="42">
        <v>0</v>
      </c>
      <c r="F268" s="42">
        <v>0</v>
      </c>
      <c r="G268" s="113"/>
      <c r="H268" s="116"/>
    </row>
    <row r="269" spans="1:8" s="1" customFormat="1" ht="25.5">
      <c r="A269" s="146" t="s">
        <v>80</v>
      </c>
      <c r="B269" s="162" t="s">
        <v>18</v>
      </c>
      <c r="C269" s="43" t="s">
        <v>12</v>
      </c>
      <c r="D269" s="44">
        <f>D253</f>
        <v>0</v>
      </c>
      <c r="E269" s="44">
        <f>E253</f>
        <v>0</v>
      </c>
      <c r="F269" s="44">
        <f>F253</f>
        <v>0</v>
      </c>
      <c r="G269" s="165">
        <v>0</v>
      </c>
      <c r="H269" s="168"/>
    </row>
    <row r="270" spans="1:8" s="1" customFormat="1" ht="12.75">
      <c r="A270" s="147"/>
      <c r="B270" s="163"/>
      <c r="C270" s="45" t="s">
        <v>13</v>
      </c>
      <c r="D270" s="46">
        <f>D254+D266</f>
        <v>78016</v>
      </c>
      <c r="E270" s="46">
        <f>E254+E266</f>
        <v>0</v>
      </c>
      <c r="F270" s="46">
        <f>F254+F266</f>
        <v>0</v>
      </c>
      <c r="G270" s="166"/>
      <c r="H270" s="169"/>
    </row>
    <row r="271" spans="1:8" s="1" customFormat="1" ht="12.75">
      <c r="A271" s="147"/>
      <c r="B271" s="163"/>
      <c r="C271" s="45" t="s">
        <v>14</v>
      </c>
      <c r="D271" s="46">
        <f>D255+D263</f>
        <v>7019.3</v>
      </c>
      <c r="E271" s="46">
        <f>E255+E263</f>
        <v>0</v>
      </c>
      <c r="F271" s="46">
        <f>F255+F263</f>
        <v>0</v>
      </c>
      <c r="G271" s="166"/>
      <c r="H271" s="169"/>
    </row>
    <row r="272" spans="1:8" s="1" customFormat="1" ht="13.5" thickBot="1">
      <c r="A272" s="161"/>
      <c r="B272" s="164"/>
      <c r="C272" s="47" t="s">
        <v>15</v>
      </c>
      <c r="D272" s="48">
        <f>D256</f>
        <v>0</v>
      </c>
      <c r="E272" s="48">
        <f>E256</f>
        <v>0</v>
      </c>
      <c r="F272" s="48">
        <f>F256</f>
        <v>0</v>
      </c>
      <c r="G272" s="167"/>
      <c r="H272" s="170"/>
    </row>
    <row r="273" spans="1:8" s="1" customFormat="1" ht="45" customHeight="1" thickBot="1">
      <c r="A273" s="173" t="s">
        <v>52</v>
      </c>
      <c r="B273" s="174"/>
      <c r="C273" s="174"/>
      <c r="D273" s="174"/>
      <c r="E273" s="174"/>
      <c r="F273" s="174"/>
      <c r="G273" s="174"/>
      <c r="H273" s="175"/>
    </row>
    <row r="274" spans="1:8" s="2" customFormat="1" ht="13.5" customHeight="1">
      <c r="A274" s="118" t="s">
        <v>79</v>
      </c>
      <c r="B274" s="127" t="s">
        <v>53</v>
      </c>
      <c r="C274" s="31" t="s">
        <v>12</v>
      </c>
      <c r="D274" s="32">
        <f aca="true" t="shared" si="21" ref="D274:F277">D278+D282</f>
        <v>0</v>
      </c>
      <c r="E274" s="32">
        <f t="shared" si="21"/>
        <v>0</v>
      </c>
      <c r="F274" s="32">
        <f t="shared" si="21"/>
        <v>0</v>
      </c>
      <c r="G274" s="112">
        <f>SUM(F274:F277)/SUM(D274:D277)</f>
        <v>0.16036760104087752</v>
      </c>
      <c r="H274" s="124"/>
    </row>
    <row r="275" spans="1:8" s="2" customFormat="1" ht="12.75">
      <c r="A275" s="119"/>
      <c r="B275" s="128"/>
      <c r="C275" s="33" t="s">
        <v>13</v>
      </c>
      <c r="D275" s="34">
        <f aca="true" t="shared" si="22" ref="D275:F276">D279+D283</f>
        <v>61.1</v>
      </c>
      <c r="E275" s="34">
        <f t="shared" si="22"/>
        <v>0</v>
      </c>
      <c r="F275" s="34">
        <f t="shared" si="22"/>
        <v>0</v>
      </c>
      <c r="G275" s="113"/>
      <c r="H275" s="125"/>
    </row>
    <row r="276" spans="1:8" s="2" customFormat="1" ht="12.75">
      <c r="A276" s="119"/>
      <c r="B276" s="128"/>
      <c r="C276" s="33" t="s">
        <v>14</v>
      </c>
      <c r="D276" s="34">
        <f t="shared" si="22"/>
        <v>15118.4</v>
      </c>
      <c r="E276" s="34">
        <f t="shared" si="22"/>
        <v>2434.3</v>
      </c>
      <c r="F276" s="34">
        <f t="shared" si="22"/>
        <v>2434.3</v>
      </c>
      <c r="G276" s="113"/>
      <c r="H276" s="125"/>
    </row>
    <row r="277" spans="1:8" s="2" customFormat="1" ht="33" customHeight="1" thickBot="1">
      <c r="A277" s="120"/>
      <c r="B277" s="129"/>
      <c r="C277" s="35" t="s">
        <v>15</v>
      </c>
      <c r="D277" s="36">
        <f t="shared" si="21"/>
        <v>0</v>
      </c>
      <c r="E277" s="36">
        <f t="shared" si="21"/>
        <v>0</v>
      </c>
      <c r="F277" s="36">
        <f t="shared" si="21"/>
        <v>0</v>
      </c>
      <c r="G277" s="114"/>
      <c r="H277" s="126"/>
    </row>
    <row r="278" spans="1:8" s="2" customFormat="1" ht="12.75">
      <c r="A278" s="176" t="s">
        <v>80</v>
      </c>
      <c r="B278" s="178" t="s">
        <v>54</v>
      </c>
      <c r="C278" s="49" t="s">
        <v>12</v>
      </c>
      <c r="D278" s="50">
        <v>0</v>
      </c>
      <c r="E278" s="50">
        <v>0</v>
      </c>
      <c r="F278" s="50">
        <v>0</v>
      </c>
      <c r="G278" s="112">
        <f>SUM(F278:F281)/SUM(D278:D281)</f>
        <v>0.16107324819691657</v>
      </c>
      <c r="H278" s="115"/>
    </row>
    <row r="279" spans="1:8" s="2" customFormat="1" ht="12.75">
      <c r="A279" s="176"/>
      <c r="B279" s="179"/>
      <c r="C279" s="39" t="s">
        <v>13</v>
      </c>
      <c r="D279" s="40">
        <v>0</v>
      </c>
      <c r="E279" s="40">
        <v>0</v>
      </c>
      <c r="F279" s="40">
        <v>0</v>
      </c>
      <c r="G279" s="113"/>
      <c r="H279" s="116"/>
    </row>
    <row r="280" spans="1:8" s="2" customFormat="1" ht="12.75">
      <c r="A280" s="176"/>
      <c r="B280" s="179"/>
      <c r="C280" s="39" t="s">
        <v>14</v>
      </c>
      <c r="D280" s="40">
        <v>15113</v>
      </c>
      <c r="E280" s="40">
        <v>2434.3</v>
      </c>
      <c r="F280" s="40">
        <v>2434.3</v>
      </c>
      <c r="G280" s="113"/>
      <c r="H280" s="116"/>
    </row>
    <row r="281" spans="1:8" s="2" customFormat="1" ht="13.5" thickBot="1">
      <c r="A281" s="177"/>
      <c r="B281" s="180"/>
      <c r="C281" s="53" t="s">
        <v>15</v>
      </c>
      <c r="D281" s="54">
        <v>0</v>
      </c>
      <c r="E281" s="54">
        <v>0</v>
      </c>
      <c r="F281" s="54">
        <v>0</v>
      </c>
      <c r="G281" s="114"/>
      <c r="H281" s="117"/>
    </row>
    <row r="282" spans="1:8" s="2" customFormat="1" ht="12.75">
      <c r="A282" s="130" t="s">
        <v>82</v>
      </c>
      <c r="B282" s="133" t="s">
        <v>145</v>
      </c>
      <c r="C282" s="37" t="s">
        <v>12</v>
      </c>
      <c r="D282" s="38">
        <v>0</v>
      </c>
      <c r="E282" s="38">
        <v>0</v>
      </c>
      <c r="F282" s="38">
        <v>0</v>
      </c>
      <c r="G282" s="113">
        <f>SUM(F282:F285)/SUM(D282:D285)</f>
        <v>0</v>
      </c>
      <c r="H282" s="116"/>
    </row>
    <row r="283" spans="1:8" s="2" customFormat="1" ht="12.75">
      <c r="A283" s="131"/>
      <c r="B283" s="133"/>
      <c r="C283" s="39" t="s">
        <v>13</v>
      </c>
      <c r="D283" s="40">
        <v>61.1</v>
      </c>
      <c r="E283" s="40">
        <v>0</v>
      </c>
      <c r="F283" s="40">
        <v>0</v>
      </c>
      <c r="G283" s="113"/>
      <c r="H283" s="116"/>
    </row>
    <row r="284" spans="1:8" s="2" customFormat="1" ht="12.75">
      <c r="A284" s="131"/>
      <c r="B284" s="133"/>
      <c r="C284" s="39" t="s">
        <v>14</v>
      </c>
      <c r="D284" s="40">
        <v>5.4</v>
      </c>
      <c r="E284" s="40">
        <v>0</v>
      </c>
      <c r="F284" s="40">
        <v>0</v>
      </c>
      <c r="G284" s="113"/>
      <c r="H284" s="116"/>
    </row>
    <row r="285" spans="1:8" s="2" customFormat="1" ht="13.5" thickBot="1">
      <c r="A285" s="131"/>
      <c r="B285" s="133"/>
      <c r="C285" s="41" t="s">
        <v>15</v>
      </c>
      <c r="D285" s="42">
        <v>0</v>
      </c>
      <c r="E285" s="42">
        <v>0</v>
      </c>
      <c r="F285" s="42">
        <v>0</v>
      </c>
      <c r="G285" s="113"/>
      <c r="H285" s="116"/>
    </row>
    <row r="286" spans="1:8" s="2" customFormat="1" ht="12.75" customHeight="1">
      <c r="A286" s="130" t="s">
        <v>85</v>
      </c>
      <c r="B286" s="127" t="s">
        <v>55</v>
      </c>
      <c r="C286" s="49" t="s">
        <v>12</v>
      </c>
      <c r="D286" s="50">
        <f aca="true" t="shared" si="23" ref="D286:F289">D290</f>
        <v>0</v>
      </c>
      <c r="E286" s="50">
        <f t="shared" si="23"/>
        <v>0</v>
      </c>
      <c r="F286" s="50">
        <f t="shared" si="23"/>
        <v>0</v>
      </c>
      <c r="G286" s="112">
        <f>SUM(F286:F289)/SUM(D286:D289)</f>
        <v>0.1929372829964897</v>
      </c>
      <c r="H286" s="115"/>
    </row>
    <row r="287" spans="1:8" s="2" customFormat="1" ht="12.75">
      <c r="A287" s="131"/>
      <c r="B287" s="128"/>
      <c r="C287" s="39" t="s">
        <v>13</v>
      </c>
      <c r="D287" s="40">
        <f t="shared" si="23"/>
        <v>0</v>
      </c>
      <c r="E287" s="40">
        <f t="shared" si="23"/>
        <v>0</v>
      </c>
      <c r="F287" s="40">
        <f t="shared" si="23"/>
        <v>0</v>
      </c>
      <c r="G287" s="113"/>
      <c r="H287" s="116"/>
    </row>
    <row r="288" spans="1:8" s="2" customFormat="1" ht="12.75">
      <c r="A288" s="131"/>
      <c r="B288" s="128"/>
      <c r="C288" s="39" t="s">
        <v>14</v>
      </c>
      <c r="D288" s="40">
        <f t="shared" si="23"/>
        <v>10454.9</v>
      </c>
      <c r="E288" s="40">
        <f t="shared" si="23"/>
        <v>2017.14</v>
      </c>
      <c r="F288" s="40">
        <f t="shared" si="23"/>
        <v>2017.14</v>
      </c>
      <c r="G288" s="113"/>
      <c r="H288" s="116"/>
    </row>
    <row r="289" spans="1:8" s="2" customFormat="1" ht="13.5" thickBot="1">
      <c r="A289" s="157"/>
      <c r="B289" s="129"/>
      <c r="C289" s="53" t="s">
        <v>15</v>
      </c>
      <c r="D289" s="54">
        <f t="shared" si="23"/>
        <v>0</v>
      </c>
      <c r="E289" s="54">
        <f t="shared" si="23"/>
        <v>0</v>
      </c>
      <c r="F289" s="54">
        <f t="shared" si="23"/>
        <v>0</v>
      </c>
      <c r="G289" s="114"/>
      <c r="H289" s="117"/>
    </row>
    <row r="290" spans="1:8" s="2" customFormat="1" ht="12.75">
      <c r="A290" s="131" t="s">
        <v>86</v>
      </c>
      <c r="B290" s="133" t="s">
        <v>56</v>
      </c>
      <c r="C290" s="37" t="s">
        <v>12</v>
      </c>
      <c r="D290" s="38">
        <v>0</v>
      </c>
      <c r="E290" s="38">
        <v>0</v>
      </c>
      <c r="F290" s="38">
        <v>0</v>
      </c>
      <c r="G290" s="113">
        <f>SUM(F290:F293)/SUM(D290:D293)</f>
        <v>0.1929372829964897</v>
      </c>
      <c r="H290" s="116"/>
    </row>
    <row r="291" spans="1:8" s="2" customFormat="1" ht="12.75">
      <c r="A291" s="131"/>
      <c r="B291" s="133"/>
      <c r="C291" s="39" t="s">
        <v>13</v>
      </c>
      <c r="D291" s="40">
        <v>0</v>
      </c>
      <c r="E291" s="40">
        <v>0</v>
      </c>
      <c r="F291" s="40">
        <v>0</v>
      </c>
      <c r="G291" s="113"/>
      <c r="H291" s="116"/>
    </row>
    <row r="292" spans="1:8" s="2" customFormat="1" ht="12.75">
      <c r="A292" s="131"/>
      <c r="B292" s="133"/>
      <c r="C292" s="39" t="s">
        <v>14</v>
      </c>
      <c r="D292" s="40">
        <v>10454.9</v>
      </c>
      <c r="E292" s="40">
        <v>2017.14</v>
      </c>
      <c r="F292" s="40">
        <v>2017.14</v>
      </c>
      <c r="G292" s="113"/>
      <c r="H292" s="116"/>
    </row>
    <row r="293" spans="1:8" s="2" customFormat="1" ht="13.5" thickBot="1">
      <c r="A293" s="131"/>
      <c r="B293" s="133"/>
      <c r="C293" s="41" t="s">
        <v>15</v>
      </c>
      <c r="D293" s="42">
        <v>0</v>
      </c>
      <c r="E293" s="42">
        <v>0</v>
      </c>
      <c r="F293" s="42">
        <v>0</v>
      </c>
      <c r="G293" s="113"/>
      <c r="H293" s="116"/>
    </row>
    <row r="294" spans="1:8" s="2" customFormat="1" ht="12.75" customHeight="1">
      <c r="A294" s="130" t="s">
        <v>87</v>
      </c>
      <c r="B294" s="127" t="s">
        <v>57</v>
      </c>
      <c r="C294" s="49" t="s">
        <v>12</v>
      </c>
      <c r="D294" s="50">
        <f aca="true" t="shared" si="24" ref="D294:F297">D298+D302+D306+D310+D314</f>
        <v>0</v>
      </c>
      <c r="E294" s="50">
        <f t="shared" si="24"/>
        <v>0</v>
      </c>
      <c r="F294" s="50">
        <f t="shared" si="24"/>
        <v>0</v>
      </c>
      <c r="G294" s="112">
        <f>SUM(F294:F297)/SUM(D294:D297)</f>
        <v>0.00039623742063518664</v>
      </c>
      <c r="H294" s="115"/>
    </row>
    <row r="295" spans="1:8" s="2" customFormat="1" ht="12.75">
      <c r="A295" s="131"/>
      <c r="B295" s="128"/>
      <c r="C295" s="39" t="s">
        <v>13</v>
      </c>
      <c r="D295" s="40">
        <f t="shared" si="24"/>
        <v>0</v>
      </c>
      <c r="E295" s="40">
        <f t="shared" si="24"/>
        <v>0</v>
      </c>
      <c r="F295" s="40">
        <f t="shared" si="24"/>
        <v>0</v>
      </c>
      <c r="G295" s="113"/>
      <c r="H295" s="116"/>
    </row>
    <row r="296" spans="1:8" s="2" customFormat="1" ht="18.75" customHeight="1">
      <c r="A296" s="131"/>
      <c r="B296" s="128"/>
      <c r="C296" s="39" t="s">
        <v>14</v>
      </c>
      <c r="D296" s="40">
        <f t="shared" si="24"/>
        <v>14915.300000000001</v>
      </c>
      <c r="E296" s="40">
        <f t="shared" si="24"/>
        <v>5.93</v>
      </c>
      <c r="F296" s="40">
        <f t="shared" si="24"/>
        <v>5.91</v>
      </c>
      <c r="G296" s="113"/>
      <c r="H296" s="116"/>
    </row>
    <row r="297" spans="1:8" s="2" customFormat="1" ht="18.75" customHeight="1" thickBot="1">
      <c r="A297" s="157"/>
      <c r="B297" s="129"/>
      <c r="C297" s="53" t="s">
        <v>15</v>
      </c>
      <c r="D297" s="54">
        <f t="shared" si="24"/>
        <v>0</v>
      </c>
      <c r="E297" s="54">
        <f t="shared" si="24"/>
        <v>0</v>
      </c>
      <c r="F297" s="54">
        <f t="shared" si="24"/>
        <v>0</v>
      </c>
      <c r="G297" s="114"/>
      <c r="H297" s="117"/>
    </row>
    <row r="298" spans="1:8" s="2" customFormat="1" ht="12.75">
      <c r="A298" s="131" t="s">
        <v>88</v>
      </c>
      <c r="B298" s="133" t="s">
        <v>58</v>
      </c>
      <c r="C298" s="37" t="s">
        <v>12</v>
      </c>
      <c r="D298" s="38">
        <v>0</v>
      </c>
      <c r="E298" s="38">
        <v>0</v>
      </c>
      <c r="F298" s="38">
        <v>0</v>
      </c>
      <c r="G298" s="113">
        <f>SUM(F298:F301)/SUM(D298:D301)</f>
        <v>0</v>
      </c>
      <c r="H298" s="116"/>
    </row>
    <row r="299" spans="1:8" s="2" customFormat="1" ht="12.75">
      <c r="A299" s="131"/>
      <c r="B299" s="133"/>
      <c r="C299" s="39" t="s">
        <v>13</v>
      </c>
      <c r="D299" s="40">
        <v>0</v>
      </c>
      <c r="E299" s="40">
        <v>0</v>
      </c>
      <c r="F299" s="40">
        <v>0</v>
      </c>
      <c r="G299" s="113"/>
      <c r="H299" s="116"/>
    </row>
    <row r="300" spans="1:8" s="2" customFormat="1" ht="12.75">
      <c r="A300" s="131"/>
      <c r="B300" s="133"/>
      <c r="C300" s="39" t="s">
        <v>14</v>
      </c>
      <c r="D300" s="40">
        <v>10066</v>
      </c>
      <c r="E300" s="40">
        <v>0</v>
      </c>
      <c r="F300" s="40">
        <v>0</v>
      </c>
      <c r="G300" s="113"/>
      <c r="H300" s="116"/>
    </row>
    <row r="301" spans="1:8" s="2" customFormat="1" ht="13.5" thickBot="1">
      <c r="A301" s="157"/>
      <c r="B301" s="172"/>
      <c r="C301" s="53" t="s">
        <v>15</v>
      </c>
      <c r="D301" s="54">
        <v>0</v>
      </c>
      <c r="E301" s="54">
        <v>0</v>
      </c>
      <c r="F301" s="54">
        <v>0</v>
      </c>
      <c r="G301" s="114"/>
      <c r="H301" s="117"/>
    </row>
    <row r="302" spans="1:8" s="2" customFormat="1" ht="12.75">
      <c r="A302" s="130" t="s">
        <v>89</v>
      </c>
      <c r="B302" s="171" t="s">
        <v>146</v>
      </c>
      <c r="C302" s="49" t="s">
        <v>12</v>
      </c>
      <c r="D302" s="50">
        <v>0</v>
      </c>
      <c r="E302" s="50">
        <v>0</v>
      </c>
      <c r="F302" s="50">
        <v>0</v>
      </c>
      <c r="G302" s="112">
        <f>SUM(F302:F305)/SUM(D302:D305)</f>
        <v>0</v>
      </c>
      <c r="H302" s="115"/>
    </row>
    <row r="303" spans="1:8" s="2" customFormat="1" ht="12.75">
      <c r="A303" s="131"/>
      <c r="B303" s="133"/>
      <c r="C303" s="39" t="s">
        <v>13</v>
      </c>
      <c r="D303" s="40">
        <v>0</v>
      </c>
      <c r="E303" s="40">
        <v>0</v>
      </c>
      <c r="F303" s="40">
        <v>0</v>
      </c>
      <c r="G303" s="113"/>
      <c r="H303" s="116"/>
    </row>
    <row r="304" spans="1:8" s="2" customFormat="1" ht="12.75">
      <c r="A304" s="131"/>
      <c r="B304" s="133"/>
      <c r="C304" s="39" t="s">
        <v>14</v>
      </c>
      <c r="D304" s="40">
        <v>2000</v>
      </c>
      <c r="E304" s="40">
        <v>0</v>
      </c>
      <c r="F304" s="40">
        <v>0</v>
      </c>
      <c r="G304" s="113"/>
      <c r="H304" s="116"/>
    </row>
    <row r="305" spans="1:8" s="2" customFormat="1" ht="26.25" customHeight="1" thickBot="1">
      <c r="A305" s="157"/>
      <c r="B305" s="172"/>
      <c r="C305" s="53" t="s">
        <v>15</v>
      </c>
      <c r="D305" s="54">
        <v>0</v>
      </c>
      <c r="E305" s="54">
        <v>0</v>
      </c>
      <c r="F305" s="54">
        <v>0</v>
      </c>
      <c r="G305" s="114"/>
      <c r="H305" s="117"/>
    </row>
    <row r="306" spans="1:8" s="2" customFormat="1" ht="12.75">
      <c r="A306" s="130" t="s">
        <v>90</v>
      </c>
      <c r="B306" s="171" t="s">
        <v>147</v>
      </c>
      <c r="C306" s="49" t="s">
        <v>12</v>
      </c>
      <c r="D306" s="50">
        <v>0</v>
      </c>
      <c r="E306" s="50">
        <v>0</v>
      </c>
      <c r="F306" s="50">
        <v>0</v>
      </c>
      <c r="G306" s="112">
        <f>SUM(F306:F309)/SUM(D306:D309)</f>
        <v>0</v>
      </c>
      <c r="H306" s="115"/>
    </row>
    <row r="307" spans="1:8" s="2" customFormat="1" ht="12.75">
      <c r="A307" s="131"/>
      <c r="B307" s="133"/>
      <c r="C307" s="39" t="s">
        <v>13</v>
      </c>
      <c r="D307" s="40">
        <v>0</v>
      </c>
      <c r="E307" s="40">
        <v>0</v>
      </c>
      <c r="F307" s="40">
        <v>0</v>
      </c>
      <c r="G307" s="113"/>
      <c r="H307" s="116"/>
    </row>
    <row r="308" spans="1:8" s="2" customFormat="1" ht="12.75">
      <c r="A308" s="131"/>
      <c r="B308" s="133"/>
      <c r="C308" s="39" t="s">
        <v>14</v>
      </c>
      <c r="D308" s="40">
        <v>1800</v>
      </c>
      <c r="E308" s="40">
        <v>0</v>
      </c>
      <c r="F308" s="40">
        <v>0</v>
      </c>
      <c r="G308" s="113"/>
      <c r="H308" s="116"/>
    </row>
    <row r="309" spans="1:8" s="2" customFormat="1" ht="13.5" thickBot="1">
      <c r="A309" s="157"/>
      <c r="B309" s="172"/>
      <c r="C309" s="53" t="s">
        <v>15</v>
      </c>
      <c r="D309" s="54">
        <v>0</v>
      </c>
      <c r="E309" s="54">
        <v>0</v>
      </c>
      <c r="F309" s="54">
        <v>0</v>
      </c>
      <c r="G309" s="114"/>
      <c r="H309" s="117"/>
    </row>
    <row r="310" spans="1:8" s="2" customFormat="1" ht="12.75" customHeight="1">
      <c r="A310" s="130" t="s">
        <v>91</v>
      </c>
      <c r="B310" s="171" t="s">
        <v>59</v>
      </c>
      <c r="C310" s="49" t="s">
        <v>12</v>
      </c>
      <c r="D310" s="50">
        <v>0</v>
      </c>
      <c r="E310" s="50">
        <v>0</v>
      </c>
      <c r="F310" s="50">
        <v>0</v>
      </c>
      <c r="G310" s="112">
        <f>SUM(F310:F313)/SUM(D310:D313)</f>
        <v>0</v>
      </c>
      <c r="H310" s="115"/>
    </row>
    <row r="311" spans="1:8" s="2" customFormat="1" ht="12.75">
      <c r="A311" s="131"/>
      <c r="B311" s="133"/>
      <c r="C311" s="39" t="s">
        <v>13</v>
      </c>
      <c r="D311" s="40">
        <v>0</v>
      </c>
      <c r="E311" s="40">
        <v>0</v>
      </c>
      <c r="F311" s="40">
        <v>0</v>
      </c>
      <c r="G311" s="113"/>
      <c r="H311" s="116"/>
    </row>
    <row r="312" spans="1:8" s="2" customFormat="1" ht="12.75">
      <c r="A312" s="131"/>
      <c r="B312" s="133"/>
      <c r="C312" s="39" t="s">
        <v>14</v>
      </c>
      <c r="D312" s="40">
        <v>148.1</v>
      </c>
      <c r="E312" s="40">
        <v>0</v>
      </c>
      <c r="F312" s="40">
        <v>0</v>
      </c>
      <c r="G312" s="113"/>
      <c r="H312" s="116"/>
    </row>
    <row r="313" spans="1:8" s="2" customFormat="1" ht="13.5" thickBot="1">
      <c r="A313" s="157"/>
      <c r="B313" s="172"/>
      <c r="C313" s="53" t="s">
        <v>15</v>
      </c>
      <c r="D313" s="54">
        <v>0</v>
      </c>
      <c r="E313" s="54">
        <v>0</v>
      </c>
      <c r="F313" s="54">
        <v>0</v>
      </c>
      <c r="G313" s="114"/>
      <c r="H313" s="117"/>
    </row>
    <row r="314" spans="1:8" s="2" customFormat="1" ht="12.75">
      <c r="A314" s="130" t="s">
        <v>92</v>
      </c>
      <c r="B314" s="171" t="s">
        <v>60</v>
      </c>
      <c r="C314" s="49" t="s">
        <v>12</v>
      </c>
      <c r="D314" s="50">
        <v>0</v>
      </c>
      <c r="E314" s="50">
        <v>0</v>
      </c>
      <c r="F314" s="50">
        <v>0</v>
      </c>
      <c r="G314" s="112">
        <f>SUM(F314:F317)/SUM(D314:D317)</f>
        <v>0.006557922769640479</v>
      </c>
      <c r="H314" s="115"/>
    </row>
    <row r="315" spans="1:8" s="2" customFormat="1" ht="12.75">
      <c r="A315" s="131"/>
      <c r="B315" s="133"/>
      <c r="C315" s="39" t="s">
        <v>13</v>
      </c>
      <c r="D315" s="40">
        <v>0</v>
      </c>
      <c r="E315" s="40">
        <v>0</v>
      </c>
      <c r="F315" s="40">
        <v>0</v>
      </c>
      <c r="G315" s="113"/>
      <c r="H315" s="116"/>
    </row>
    <row r="316" spans="1:8" s="2" customFormat="1" ht="12.75">
      <c r="A316" s="131"/>
      <c r="B316" s="133"/>
      <c r="C316" s="39" t="s">
        <v>14</v>
      </c>
      <c r="D316" s="40">
        <v>901.2</v>
      </c>
      <c r="E316" s="40">
        <v>5.93</v>
      </c>
      <c r="F316" s="40">
        <v>5.91</v>
      </c>
      <c r="G316" s="113"/>
      <c r="H316" s="116"/>
    </row>
    <row r="317" spans="1:8" s="2" customFormat="1" ht="13.5" thickBot="1">
      <c r="A317" s="157"/>
      <c r="B317" s="172"/>
      <c r="C317" s="53" t="s">
        <v>15</v>
      </c>
      <c r="D317" s="54">
        <v>0</v>
      </c>
      <c r="E317" s="54">
        <v>0</v>
      </c>
      <c r="F317" s="54">
        <v>0</v>
      </c>
      <c r="G317" s="114"/>
      <c r="H317" s="117"/>
    </row>
    <row r="318" spans="1:8" s="3" customFormat="1" ht="12.75" customHeight="1">
      <c r="A318" s="146" t="s">
        <v>93</v>
      </c>
      <c r="B318" s="162" t="s">
        <v>18</v>
      </c>
      <c r="C318" s="43" t="s">
        <v>12</v>
      </c>
      <c r="D318" s="44">
        <f aca="true" t="shared" si="25" ref="D318:F321">D274+D286+D294</f>
        <v>0</v>
      </c>
      <c r="E318" s="44">
        <f t="shared" si="25"/>
        <v>0</v>
      </c>
      <c r="F318" s="44">
        <f t="shared" si="25"/>
        <v>0</v>
      </c>
      <c r="G318" s="165">
        <f>SUM(F318:F321)/SUM(D318:D321)</f>
        <v>0.10992313136718646</v>
      </c>
      <c r="H318" s="168"/>
    </row>
    <row r="319" spans="1:8" s="3" customFormat="1" ht="12.75" customHeight="1">
      <c r="A319" s="147"/>
      <c r="B319" s="163"/>
      <c r="C319" s="45" t="s">
        <v>13</v>
      </c>
      <c r="D319" s="46">
        <f t="shared" si="25"/>
        <v>61.1</v>
      </c>
      <c r="E319" s="46">
        <f t="shared" si="25"/>
        <v>0</v>
      </c>
      <c r="F319" s="46">
        <f t="shared" si="25"/>
        <v>0</v>
      </c>
      <c r="G319" s="166"/>
      <c r="H319" s="169"/>
    </row>
    <row r="320" spans="1:8" s="3" customFormat="1" ht="12.75" customHeight="1">
      <c r="A320" s="147"/>
      <c r="B320" s="163"/>
      <c r="C320" s="45" t="s">
        <v>14</v>
      </c>
      <c r="D320" s="46">
        <f t="shared" si="25"/>
        <v>40488.6</v>
      </c>
      <c r="E320" s="46">
        <f t="shared" si="25"/>
        <v>4457.370000000001</v>
      </c>
      <c r="F320" s="46">
        <f t="shared" si="25"/>
        <v>4457.35</v>
      </c>
      <c r="G320" s="166"/>
      <c r="H320" s="169"/>
    </row>
    <row r="321" spans="1:8" s="3" customFormat="1" ht="13.5" customHeight="1" thickBot="1">
      <c r="A321" s="161"/>
      <c r="B321" s="164"/>
      <c r="C321" s="47" t="s">
        <v>15</v>
      </c>
      <c r="D321" s="48">
        <f t="shared" si="25"/>
        <v>0</v>
      </c>
      <c r="E321" s="48">
        <f t="shared" si="25"/>
        <v>0</v>
      </c>
      <c r="F321" s="48">
        <f t="shared" si="25"/>
        <v>0</v>
      </c>
      <c r="G321" s="167"/>
      <c r="H321" s="170"/>
    </row>
    <row r="322" spans="1:8" s="3" customFormat="1" ht="17.25" customHeight="1" thickBot="1">
      <c r="A322" s="158" t="s">
        <v>61</v>
      </c>
      <c r="B322" s="159"/>
      <c r="C322" s="159"/>
      <c r="D322" s="159"/>
      <c r="E322" s="159"/>
      <c r="F322" s="159"/>
      <c r="G322" s="159"/>
      <c r="H322" s="160"/>
    </row>
    <row r="323" spans="1:8" s="3" customFormat="1" ht="18.75" customHeight="1">
      <c r="A323" s="130" t="s">
        <v>94</v>
      </c>
      <c r="B323" s="127" t="s">
        <v>62</v>
      </c>
      <c r="C323" s="49" t="s">
        <v>12</v>
      </c>
      <c r="D323" s="50">
        <f aca="true" t="shared" si="26" ref="D323:F325">D327</f>
        <v>0</v>
      </c>
      <c r="E323" s="50">
        <f t="shared" si="26"/>
        <v>0</v>
      </c>
      <c r="F323" s="50">
        <f t="shared" si="26"/>
        <v>0</v>
      </c>
      <c r="G323" s="112">
        <f>SUM(F323:F326)/SUM(D323:D326)</f>
        <v>0</v>
      </c>
      <c r="H323" s="115"/>
    </row>
    <row r="324" spans="1:8" s="3" customFormat="1" ht="13.5" customHeight="1">
      <c r="A324" s="131"/>
      <c r="B324" s="128"/>
      <c r="C324" s="39" t="s">
        <v>13</v>
      </c>
      <c r="D324" s="40">
        <f t="shared" si="26"/>
        <v>498.1</v>
      </c>
      <c r="E324" s="40">
        <f t="shared" si="26"/>
        <v>0</v>
      </c>
      <c r="F324" s="40">
        <f t="shared" si="26"/>
        <v>0</v>
      </c>
      <c r="G324" s="113"/>
      <c r="H324" s="116"/>
    </row>
    <row r="325" spans="1:8" s="3" customFormat="1" ht="13.5" customHeight="1">
      <c r="A325" s="131"/>
      <c r="B325" s="128"/>
      <c r="C325" s="39" t="s">
        <v>14</v>
      </c>
      <c r="D325" s="40">
        <f t="shared" si="26"/>
        <v>43.3</v>
      </c>
      <c r="E325" s="40">
        <f t="shared" si="26"/>
        <v>0</v>
      </c>
      <c r="F325" s="40">
        <f t="shared" si="26"/>
        <v>0</v>
      </c>
      <c r="G325" s="113"/>
      <c r="H325" s="116"/>
    </row>
    <row r="326" spans="1:8" s="3" customFormat="1" ht="13.5" customHeight="1" thickBot="1">
      <c r="A326" s="157"/>
      <c r="B326" s="129"/>
      <c r="C326" s="53" t="s">
        <v>15</v>
      </c>
      <c r="D326" s="54">
        <f>D330</f>
        <v>0</v>
      </c>
      <c r="E326" s="54">
        <f>+E330</f>
        <v>0</v>
      </c>
      <c r="F326" s="54">
        <f>F330</f>
        <v>0</v>
      </c>
      <c r="G326" s="114"/>
      <c r="H326" s="117"/>
    </row>
    <row r="327" spans="1:8" s="3" customFormat="1" ht="36" customHeight="1">
      <c r="A327" s="130" t="s">
        <v>95</v>
      </c>
      <c r="B327" s="132" t="s">
        <v>148</v>
      </c>
      <c r="C327" s="49" t="s">
        <v>12</v>
      </c>
      <c r="D327" s="50">
        <v>0</v>
      </c>
      <c r="E327" s="50">
        <v>0</v>
      </c>
      <c r="F327" s="50">
        <v>0</v>
      </c>
      <c r="G327" s="112">
        <f>SUM(F327:F330)/SUM(D327:D330)</f>
        <v>0</v>
      </c>
      <c r="H327" s="115"/>
    </row>
    <row r="328" spans="1:8" s="3" customFormat="1" ht="27" customHeight="1">
      <c r="A328" s="131"/>
      <c r="B328" s="133"/>
      <c r="C328" s="39" t="s">
        <v>13</v>
      </c>
      <c r="D328" s="40">
        <v>498.1</v>
      </c>
      <c r="E328" s="40">
        <v>0</v>
      </c>
      <c r="F328" s="40">
        <v>0</v>
      </c>
      <c r="G328" s="113"/>
      <c r="H328" s="116"/>
    </row>
    <row r="329" spans="1:8" s="3" customFormat="1" ht="27.75" customHeight="1">
      <c r="A329" s="131"/>
      <c r="B329" s="133"/>
      <c r="C329" s="39" t="s">
        <v>14</v>
      </c>
      <c r="D329" s="40">
        <v>43.3</v>
      </c>
      <c r="E329" s="40">
        <v>0</v>
      </c>
      <c r="F329" s="40">
        <v>0</v>
      </c>
      <c r="G329" s="113"/>
      <c r="H329" s="116"/>
    </row>
    <row r="330" spans="1:8" s="3" customFormat="1" ht="102.75" customHeight="1" thickBot="1">
      <c r="A330" s="131"/>
      <c r="B330" s="133"/>
      <c r="C330" s="41" t="s">
        <v>15</v>
      </c>
      <c r="D330" s="42">
        <v>0</v>
      </c>
      <c r="E330" s="42">
        <v>0</v>
      </c>
      <c r="F330" s="42">
        <v>0</v>
      </c>
      <c r="G330" s="113"/>
      <c r="H330" s="116"/>
    </row>
    <row r="331" spans="1:8" s="3" customFormat="1" ht="13.5" customHeight="1">
      <c r="A331" s="130" t="s">
        <v>121</v>
      </c>
      <c r="B331" s="127" t="s">
        <v>63</v>
      </c>
      <c r="C331" s="49" t="s">
        <v>12</v>
      </c>
      <c r="D331" s="50">
        <f aca="true" t="shared" si="27" ref="D331:F334">D335</f>
        <v>0</v>
      </c>
      <c r="E331" s="50">
        <f t="shared" si="27"/>
        <v>0</v>
      </c>
      <c r="F331" s="50">
        <f t="shared" si="27"/>
        <v>0</v>
      </c>
      <c r="G331" s="112">
        <f>SUM(F331:F334)/SUM(D331:D334)</f>
        <v>0</v>
      </c>
      <c r="H331" s="115"/>
    </row>
    <row r="332" spans="1:8" s="3" customFormat="1" ht="13.5" customHeight="1">
      <c r="A332" s="131"/>
      <c r="B332" s="128"/>
      <c r="C332" s="39" t="s">
        <v>13</v>
      </c>
      <c r="D332" s="40">
        <f t="shared" si="27"/>
        <v>2118.7</v>
      </c>
      <c r="E332" s="40">
        <f t="shared" si="27"/>
        <v>0</v>
      </c>
      <c r="F332" s="40">
        <f t="shared" si="27"/>
        <v>0</v>
      </c>
      <c r="G332" s="113"/>
      <c r="H332" s="116"/>
    </row>
    <row r="333" spans="1:8" s="3" customFormat="1" ht="13.5" customHeight="1">
      <c r="A333" s="131"/>
      <c r="B333" s="128"/>
      <c r="C333" s="39" t="s">
        <v>14</v>
      </c>
      <c r="D333" s="40">
        <f t="shared" si="27"/>
        <v>184.2</v>
      </c>
      <c r="E333" s="40">
        <f t="shared" si="27"/>
        <v>0</v>
      </c>
      <c r="F333" s="40">
        <f t="shared" si="27"/>
        <v>0</v>
      </c>
      <c r="G333" s="113"/>
      <c r="H333" s="116"/>
    </row>
    <row r="334" spans="1:8" s="3" customFormat="1" ht="33.75" customHeight="1" thickBot="1">
      <c r="A334" s="157"/>
      <c r="B334" s="129"/>
      <c r="C334" s="53" t="s">
        <v>15</v>
      </c>
      <c r="D334" s="54">
        <f t="shared" si="27"/>
        <v>0</v>
      </c>
      <c r="E334" s="54">
        <f t="shared" si="27"/>
        <v>0</v>
      </c>
      <c r="F334" s="54">
        <f t="shared" si="27"/>
        <v>0</v>
      </c>
      <c r="G334" s="114"/>
      <c r="H334" s="117"/>
    </row>
    <row r="335" spans="1:8" s="3" customFormat="1" ht="13.5" customHeight="1">
      <c r="A335" s="131" t="s">
        <v>122</v>
      </c>
      <c r="B335" s="133" t="s">
        <v>149</v>
      </c>
      <c r="C335" s="37" t="s">
        <v>12</v>
      </c>
      <c r="D335" s="38">
        <v>0</v>
      </c>
      <c r="E335" s="38">
        <v>0</v>
      </c>
      <c r="F335" s="38">
        <v>0</v>
      </c>
      <c r="G335" s="113">
        <f>SUM(F335:F338)/SUM(D335:D338)</f>
        <v>0</v>
      </c>
      <c r="H335" s="116"/>
    </row>
    <row r="336" spans="1:8" s="3" customFormat="1" ht="19.5" customHeight="1">
      <c r="A336" s="131"/>
      <c r="B336" s="133"/>
      <c r="C336" s="39" t="s">
        <v>13</v>
      </c>
      <c r="D336" s="40">
        <v>2118.7</v>
      </c>
      <c r="E336" s="40">
        <v>0</v>
      </c>
      <c r="F336" s="40">
        <v>0</v>
      </c>
      <c r="G336" s="113"/>
      <c r="H336" s="116"/>
    </row>
    <row r="337" spans="1:8" s="3" customFormat="1" ht="13.5" customHeight="1">
      <c r="A337" s="131"/>
      <c r="B337" s="133"/>
      <c r="C337" s="39" t="s">
        <v>14</v>
      </c>
      <c r="D337" s="40">
        <v>184.2</v>
      </c>
      <c r="E337" s="40">
        <v>0</v>
      </c>
      <c r="F337" s="40">
        <v>0</v>
      </c>
      <c r="G337" s="113"/>
      <c r="H337" s="116"/>
    </row>
    <row r="338" spans="1:8" s="3" customFormat="1" ht="76.5" customHeight="1" thickBot="1">
      <c r="A338" s="131"/>
      <c r="B338" s="133"/>
      <c r="C338" s="41" t="s">
        <v>15</v>
      </c>
      <c r="D338" s="42">
        <v>0</v>
      </c>
      <c r="E338" s="42">
        <v>0</v>
      </c>
      <c r="F338" s="42">
        <v>0</v>
      </c>
      <c r="G338" s="113"/>
      <c r="H338" s="116"/>
    </row>
    <row r="339" spans="1:8" s="1" customFormat="1" ht="25.5">
      <c r="A339" s="146" t="s">
        <v>132</v>
      </c>
      <c r="B339" s="148" t="s">
        <v>18</v>
      </c>
      <c r="C339" s="43" t="s">
        <v>12</v>
      </c>
      <c r="D339" s="44">
        <f aca="true" t="shared" si="28" ref="D339:F342">D323+D331</f>
        <v>0</v>
      </c>
      <c r="E339" s="44">
        <f t="shared" si="28"/>
        <v>0</v>
      </c>
      <c r="F339" s="44">
        <f t="shared" si="28"/>
        <v>0</v>
      </c>
      <c r="G339" s="151">
        <f>SUM(F339:F342)/SUM(D339:D342)</f>
        <v>0</v>
      </c>
      <c r="H339" s="154"/>
    </row>
    <row r="340" spans="1:8" s="1" customFormat="1" ht="12.75">
      <c r="A340" s="147"/>
      <c r="B340" s="149"/>
      <c r="C340" s="45" t="s">
        <v>13</v>
      </c>
      <c r="D340" s="46">
        <f t="shared" si="28"/>
        <v>2616.7999999999997</v>
      </c>
      <c r="E340" s="46">
        <f t="shared" si="28"/>
        <v>0</v>
      </c>
      <c r="F340" s="46">
        <f t="shared" si="28"/>
        <v>0</v>
      </c>
      <c r="G340" s="152"/>
      <c r="H340" s="155"/>
    </row>
    <row r="341" spans="1:8" s="1" customFormat="1" ht="12.75">
      <c r="A341" s="147"/>
      <c r="B341" s="149"/>
      <c r="C341" s="45" t="s">
        <v>14</v>
      </c>
      <c r="D341" s="46">
        <f t="shared" si="28"/>
        <v>227.5</v>
      </c>
      <c r="E341" s="46">
        <f t="shared" si="28"/>
        <v>0</v>
      </c>
      <c r="F341" s="46">
        <f t="shared" si="28"/>
        <v>0</v>
      </c>
      <c r="G341" s="152"/>
      <c r="H341" s="155"/>
    </row>
    <row r="342" spans="1:8" s="1" customFormat="1" ht="13.5" thickBot="1">
      <c r="A342" s="147"/>
      <c r="B342" s="150"/>
      <c r="C342" s="67" t="s">
        <v>15</v>
      </c>
      <c r="D342" s="68">
        <f t="shared" si="28"/>
        <v>0</v>
      </c>
      <c r="E342" s="68">
        <f t="shared" si="28"/>
        <v>0</v>
      </c>
      <c r="F342" s="68">
        <f t="shared" si="28"/>
        <v>0</v>
      </c>
      <c r="G342" s="153"/>
      <c r="H342" s="156"/>
    </row>
    <row r="343" spans="1:8" s="1" customFormat="1" ht="25.5">
      <c r="A343" s="134" t="s">
        <v>133</v>
      </c>
      <c r="B343" s="137" t="s">
        <v>19</v>
      </c>
      <c r="C343" s="90" t="s">
        <v>12</v>
      </c>
      <c r="D343" s="91">
        <f aca="true" t="shared" si="29" ref="D343:F346">D339+D318+D269+D248</f>
        <v>0</v>
      </c>
      <c r="E343" s="91">
        <f t="shared" si="29"/>
        <v>0</v>
      </c>
      <c r="F343" s="91">
        <f t="shared" si="29"/>
        <v>0</v>
      </c>
      <c r="G343" s="140">
        <f>SUM(F343:F346)/SUM(D343:D346)</f>
        <v>0.03429938524433284</v>
      </c>
      <c r="H343" s="143"/>
    </row>
    <row r="344" spans="1:8" s="1" customFormat="1" ht="12.75">
      <c r="A344" s="135"/>
      <c r="B344" s="138"/>
      <c r="C344" s="92" t="s">
        <v>13</v>
      </c>
      <c r="D344" s="93">
        <f t="shared" si="29"/>
        <v>80693.9</v>
      </c>
      <c r="E344" s="93">
        <f t="shared" si="29"/>
        <v>0</v>
      </c>
      <c r="F344" s="93">
        <f t="shared" si="29"/>
        <v>0</v>
      </c>
      <c r="G344" s="141"/>
      <c r="H344" s="144"/>
    </row>
    <row r="345" spans="1:8" s="1" customFormat="1" ht="12.75">
      <c r="A345" s="135"/>
      <c r="B345" s="138"/>
      <c r="C345" s="92" t="s">
        <v>14</v>
      </c>
      <c r="D345" s="93">
        <f t="shared" si="29"/>
        <v>49927.1</v>
      </c>
      <c r="E345" s="93">
        <f t="shared" si="29"/>
        <v>4480.240000000001</v>
      </c>
      <c r="F345" s="93">
        <f t="shared" si="29"/>
        <v>4480.22</v>
      </c>
      <c r="G345" s="141"/>
      <c r="H345" s="144"/>
    </row>
    <row r="346" spans="1:8" s="1" customFormat="1" ht="13.5" thickBot="1">
      <c r="A346" s="136"/>
      <c r="B346" s="139"/>
      <c r="C346" s="94" t="s">
        <v>15</v>
      </c>
      <c r="D346" s="96">
        <f t="shared" si="29"/>
        <v>0</v>
      </c>
      <c r="E346" s="96">
        <f t="shared" si="29"/>
        <v>0</v>
      </c>
      <c r="F346" s="96">
        <f t="shared" si="29"/>
        <v>0</v>
      </c>
      <c r="G346" s="142"/>
      <c r="H346" s="145"/>
    </row>
    <row r="347" spans="1:8" s="1" customFormat="1" ht="37.5" customHeight="1">
      <c r="A347" s="270" t="s">
        <v>1</v>
      </c>
      <c r="B347" s="271"/>
      <c r="C347" s="273" t="s">
        <v>155</v>
      </c>
      <c r="D347" s="273"/>
      <c r="E347" s="273"/>
      <c r="F347" s="273"/>
      <c r="G347" s="273"/>
      <c r="H347" s="274"/>
    </row>
    <row r="348" spans="1:8" s="1" customFormat="1" ht="15">
      <c r="A348" s="79" t="s">
        <v>2</v>
      </c>
      <c r="B348" s="80"/>
      <c r="C348" s="81" t="s">
        <v>134</v>
      </c>
      <c r="D348" s="82"/>
      <c r="E348" s="82"/>
      <c r="F348" s="82"/>
      <c r="G348" s="83"/>
      <c r="H348" s="84"/>
    </row>
    <row r="349" spans="1:9" s="1" customFormat="1" ht="18" customHeight="1" thickBot="1">
      <c r="A349" s="85" t="s">
        <v>3</v>
      </c>
      <c r="B349" s="86"/>
      <c r="C349" s="98" t="s">
        <v>104</v>
      </c>
      <c r="D349" s="87"/>
      <c r="E349" s="87"/>
      <c r="F349" s="87"/>
      <c r="G349" s="88"/>
      <c r="H349" s="99"/>
      <c r="I349" s="6"/>
    </row>
    <row r="350" spans="1:8" s="1" customFormat="1" ht="141" thickBot="1">
      <c r="A350" s="13" t="s">
        <v>4</v>
      </c>
      <c r="B350" s="14" t="s">
        <v>5</v>
      </c>
      <c r="C350" s="14" t="s">
        <v>6</v>
      </c>
      <c r="D350" s="15" t="s">
        <v>7</v>
      </c>
      <c r="E350" s="15" t="s">
        <v>8</v>
      </c>
      <c r="F350" s="15" t="s">
        <v>9</v>
      </c>
      <c r="G350" s="14" t="s">
        <v>10</v>
      </c>
      <c r="H350" s="16" t="s">
        <v>11</v>
      </c>
    </row>
    <row r="351" spans="1:8" s="1" customFormat="1" ht="33.75" customHeight="1" thickBot="1">
      <c r="A351" s="235" t="s">
        <v>105</v>
      </c>
      <c r="B351" s="236"/>
      <c r="C351" s="236"/>
      <c r="D351" s="236"/>
      <c r="E351" s="236"/>
      <c r="F351" s="236"/>
      <c r="G351" s="236"/>
      <c r="H351" s="237"/>
    </row>
    <row r="352" spans="1:8" s="2" customFormat="1" ht="25.5">
      <c r="A352" s="118" t="s">
        <v>17</v>
      </c>
      <c r="B352" s="121" t="s">
        <v>106</v>
      </c>
      <c r="C352" s="31" t="s">
        <v>12</v>
      </c>
      <c r="D352" s="32">
        <f aca="true" t="shared" si="30" ref="D352:F355">D356</f>
        <v>0</v>
      </c>
      <c r="E352" s="32">
        <f t="shared" si="30"/>
        <v>0</v>
      </c>
      <c r="F352" s="32">
        <f t="shared" si="30"/>
        <v>0</v>
      </c>
      <c r="G352" s="112">
        <f>SUM(F352:F355)/SUM(D352:D355)</f>
        <v>0.2516129032258065</v>
      </c>
      <c r="H352" s="124"/>
    </row>
    <row r="353" spans="1:8" s="2" customFormat="1" ht="12.75">
      <c r="A353" s="119"/>
      <c r="B353" s="122"/>
      <c r="C353" s="33" t="s">
        <v>13</v>
      </c>
      <c r="D353" s="34">
        <f t="shared" si="30"/>
        <v>0</v>
      </c>
      <c r="E353" s="34">
        <f t="shared" si="30"/>
        <v>0</v>
      </c>
      <c r="F353" s="34">
        <f t="shared" si="30"/>
        <v>0</v>
      </c>
      <c r="G353" s="113"/>
      <c r="H353" s="125"/>
    </row>
    <row r="354" spans="1:8" s="2" customFormat="1" ht="12.75">
      <c r="A354" s="119"/>
      <c r="B354" s="122"/>
      <c r="C354" s="33" t="s">
        <v>14</v>
      </c>
      <c r="D354" s="34">
        <f t="shared" si="30"/>
        <v>279</v>
      </c>
      <c r="E354" s="34">
        <f t="shared" si="30"/>
        <v>70.2</v>
      </c>
      <c r="F354" s="34">
        <f t="shared" si="30"/>
        <v>70.2</v>
      </c>
      <c r="G354" s="113"/>
      <c r="H354" s="125"/>
    </row>
    <row r="355" spans="1:8" s="2" customFormat="1" ht="57" customHeight="1" thickBot="1">
      <c r="A355" s="120"/>
      <c r="B355" s="123"/>
      <c r="C355" s="35" t="s">
        <v>15</v>
      </c>
      <c r="D355" s="36">
        <f t="shared" si="30"/>
        <v>0</v>
      </c>
      <c r="E355" s="36">
        <f t="shared" si="30"/>
        <v>0</v>
      </c>
      <c r="F355" s="36">
        <f t="shared" si="30"/>
        <v>0</v>
      </c>
      <c r="G355" s="114"/>
      <c r="H355" s="126"/>
    </row>
    <row r="356" spans="1:8" s="1" customFormat="1" ht="30" customHeight="1">
      <c r="A356" s="131" t="s">
        <v>20</v>
      </c>
      <c r="B356" s="181" t="s">
        <v>107</v>
      </c>
      <c r="C356" s="37" t="s">
        <v>12</v>
      </c>
      <c r="D356" s="38">
        <v>0</v>
      </c>
      <c r="E356" s="38">
        <v>0</v>
      </c>
      <c r="F356" s="38">
        <v>0</v>
      </c>
      <c r="G356" s="112">
        <f>SUM(F356:F359)/SUM(D356:D359)</f>
        <v>0.2516129032258065</v>
      </c>
      <c r="H356" s="115"/>
    </row>
    <row r="357" spans="1:8" s="1" customFormat="1" ht="25.5" customHeight="1">
      <c r="A357" s="131"/>
      <c r="B357" s="181"/>
      <c r="C357" s="39" t="s">
        <v>13</v>
      </c>
      <c r="D357" s="40">
        <v>0</v>
      </c>
      <c r="E357" s="40">
        <v>0</v>
      </c>
      <c r="F357" s="40">
        <v>0</v>
      </c>
      <c r="G357" s="113"/>
      <c r="H357" s="116"/>
    </row>
    <row r="358" spans="1:8" s="1" customFormat="1" ht="26.25" customHeight="1">
      <c r="A358" s="131"/>
      <c r="B358" s="181"/>
      <c r="C358" s="39" t="s">
        <v>14</v>
      </c>
      <c r="D358" s="40">
        <v>279</v>
      </c>
      <c r="E358" s="40">
        <v>70.2</v>
      </c>
      <c r="F358" s="40">
        <v>70.2</v>
      </c>
      <c r="G358" s="113"/>
      <c r="H358" s="116"/>
    </row>
    <row r="359" spans="1:8" s="1" customFormat="1" ht="32.25" customHeight="1" thickBot="1">
      <c r="A359" s="157"/>
      <c r="B359" s="183"/>
      <c r="C359" s="53" t="s">
        <v>15</v>
      </c>
      <c r="D359" s="54">
        <v>0</v>
      </c>
      <c r="E359" s="54">
        <v>0</v>
      </c>
      <c r="F359" s="54">
        <v>0</v>
      </c>
      <c r="G359" s="114"/>
      <c r="H359" s="117"/>
    </row>
    <row r="360" spans="1:8" s="2" customFormat="1" ht="12.75" customHeight="1">
      <c r="A360" s="118" t="s">
        <v>21</v>
      </c>
      <c r="B360" s="121" t="s">
        <v>108</v>
      </c>
      <c r="C360" s="31" t="s">
        <v>12</v>
      </c>
      <c r="D360" s="32">
        <f>D364</f>
        <v>0</v>
      </c>
      <c r="E360" s="32">
        <f aca="true" t="shared" si="31" ref="D360:F363">E364</f>
        <v>0</v>
      </c>
      <c r="F360" s="32">
        <f t="shared" si="31"/>
        <v>0</v>
      </c>
      <c r="G360" s="112">
        <f>SUM(F360:F363)/SUM(D360:D363)</f>
        <v>0.9769865392965696</v>
      </c>
      <c r="H360" s="124"/>
    </row>
    <row r="361" spans="1:8" s="2" customFormat="1" ht="12.75">
      <c r="A361" s="119"/>
      <c r="B361" s="122"/>
      <c r="C361" s="33" t="s">
        <v>13</v>
      </c>
      <c r="D361" s="34">
        <f t="shared" si="31"/>
        <v>0</v>
      </c>
      <c r="E361" s="34">
        <f t="shared" si="31"/>
        <v>0</v>
      </c>
      <c r="F361" s="34">
        <f t="shared" si="31"/>
        <v>0</v>
      </c>
      <c r="G361" s="113"/>
      <c r="H361" s="125"/>
    </row>
    <row r="362" spans="1:8" s="2" customFormat="1" ht="12.75">
      <c r="A362" s="119"/>
      <c r="B362" s="122"/>
      <c r="C362" s="33" t="s">
        <v>14</v>
      </c>
      <c r="D362" s="34">
        <f t="shared" si="31"/>
        <v>230.3</v>
      </c>
      <c r="E362" s="34">
        <f t="shared" si="31"/>
        <v>225</v>
      </c>
      <c r="F362" s="34">
        <f t="shared" si="31"/>
        <v>225</v>
      </c>
      <c r="G362" s="113"/>
      <c r="H362" s="125"/>
    </row>
    <row r="363" spans="1:8" s="2" customFormat="1" ht="40.5" customHeight="1" thickBot="1">
      <c r="A363" s="120"/>
      <c r="B363" s="123"/>
      <c r="C363" s="35" t="s">
        <v>15</v>
      </c>
      <c r="D363" s="36">
        <f t="shared" si="31"/>
        <v>0</v>
      </c>
      <c r="E363" s="36">
        <f t="shared" si="31"/>
        <v>0</v>
      </c>
      <c r="F363" s="36">
        <f t="shared" si="31"/>
        <v>0</v>
      </c>
      <c r="G363" s="114"/>
      <c r="H363" s="126"/>
    </row>
    <row r="364" spans="1:8" s="1" customFormat="1" ht="30" customHeight="1">
      <c r="A364" s="130" t="s">
        <v>22</v>
      </c>
      <c r="B364" s="182" t="s">
        <v>109</v>
      </c>
      <c r="C364" s="37" t="s">
        <v>12</v>
      </c>
      <c r="D364" s="38">
        <v>0</v>
      </c>
      <c r="E364" s="38">
        <v>0</v>
      </c>
      <c r="F364" s="38">
        <v>0</v>
      </c>
      <c r="G364" s="112">
        <f>SUM(F364:F367)/SUM(D364:D367)</f>
        <v>0.9769865392965696</v>
      </c>
      <c r="H364" s="115"/>
    </row>
    <row r="365" spans="1:8" s="1" customFormat="1" ht="25.5" customHeight="1">
      <c r="A365" s="131"/>
      <c r="B365" s="181"/>
      <c r="C365" s="39" t="s">
        <v>13</v>
      </c>
      <c r="D365" s="40">
        <v>0</v>
      </c>
      <c r="E365" s="40">
        <v>0</v>
      </c>
      <c r="F365" s="40">
        <v>0</v>
      </c>
      <c r="G365" s="113"/>
      <c r="H365" s="116"/>
    </row>
    <row r="366" spans="1:8" s="1" customFormat="1" ht="26.25" customHeight="1">
      <c r="A366" s="131"/>
      <c r="B366" s="181"/>
      <c r="C366" s="39" t="s">
        <v>14</v>
      </c>
      <c r="D366" s="40">
        <v>230.3</v>
      </c>
      <c r="E366" s="40">
        <v>225</v>
      </c>
      <c r="F366" s="40">
        <v>225</v>
      </c>
      <c r="G366" s="113"/>
      <c r="H366" s="116"/>
    </row>
    <row r="367" spans="1:8" s="1" customFormat="1" ht="32.25" customHeight="1" thickBot="1">
      <c r="A367" s="157"/>
      <c r="B367" s="183"/>
      <c r="C367" s="53" t="s">
        <v>15</v>
      </c>
      <c r="D367" s="54">
        <v>0</v>
      </c>
      <c r="E367" s="54">
        <v>0</v>
      </c>
      <c r="F367" s="54">
        <v>0</v>
      </c>
      <c r="G367" s="114"/>
      <c r="H367" s="117"/>
    </row>
    <row r="368" spans="1:8" s="1" customFormat="1" ht="26.25" thickBot="1">
      <c r="A368" s="146" t="s">
        <v>23</v>
      </c>
      <c r="B368" s="162" t="s">
        <v>18</v>
      </c>
      <c r="C368" s="43" t="s">
        <v>12</v>
      </c>
      <c r="D368" s="44">
        <f aca="true" t="shared" si="32" ref="D368:F371">D352+D360</f>
        <v>0</v>
      </c>
      <c r="E368" s="44">
        <f t="shared" si="32"/>
        <v>0</v>
      </c>
      <c r="F368" s="44">
        <f t="shared" si="32"/>
        <v>0</v>
      </c>
      <c r="G368" s="165">
        <f>SUM(F368:F371)/SUM(D368:D371)</f>
        <v>0.579619085018653</v>
      </c>
      <c r="H368" s="168"/>
    </row>
    <row r="369" spans="1:8" s="1" customFormat="1" ht="13.5" thickBot="1">
      <c r="A369" s="147"/>
      <c r="B369" s="163"/>
      <c r="C369" s="45" t="s">
        <v>13</v>
      </c>
      <c r="D369" s="44">
        <f t="shared" si="32"/>
        <v>0</v>
      </c>
      <c r="E369" s="44">
        <f t="shared" si="32"/>
        <v>0</v>
      </c>
      <c r="F369" s="44">
        <f t="shared" si="32"/>
        <v>0</v>
      </c>
      <c r="G369" s="166"/>
      <c r="H369" s="169"/>
    </row>
    <row r="370" spans="1:8" s="1" customFormat="1" ht="13.5" thickBot="1">
      <c r="A370" s="147"/>
      <c r="B370" s="163"/>
      <c r="C370" s="45" t="s">
        <v>14</v>
      </c>
      <c r="D370" s="44">
        <f t="shared" si="32"/>
        <v>509.3</v>
      </c>
      <c r="E370" s="44">
        <f t="shared" si="32"/>
        <v>295.2</v>
      </c>
      <c r="F370" s="44">
        <f t="shared" si="32"/>
        <v>295.2</v>
      </c>
      <c r="G370" s="166"/>
      <c r="H370" s="169"/>
    </row>
    <row r="371" spans="1:8" s="1" customFormat="1" ht="13.5" thickBot="1">
      <c r="A371" s="161"/>
      <c r="B371" s="164"/>
      <c r="C371" s="47" t="s">
        <v>15</v>
      </c>
      <c r="D371" s="44">
        <f t="shared" si="32"/>
        <v>0</v>
      </c>
      <c r="E371" s="44">
        <f t="shared" si="32"/>
        <v>0</v>
      </c>
      <c r="F371" s="44">
        <f t="shared" si="32"/>
        <v>0</v>
      </c>
      <c r="G371" s="167"/>
      <c r="H371" s="170"/>
    </row>
    <row r="372" spans="1:8" s="1" customFormat="1" ht="25.5">
      <c r="A372" s="134" t="s">
        <v>24</v>
      </c>
      <c r="B372" s="137" t="s">
        <v>19</v>
      </c>
      <c r="C372" s="90" t="s">
        <v>12</v>
      </c>
      <c r="D372" s="91">
        <f aca="true" t="shared" si="33" ref="D372:F375">D368</f>
        <v>0</v>
      </c>
      <c r="E372" s="91">
        <f t="shared" si="33"/>
        <v>0</v>
      </c>
      <c r="F372" s="91">
        <f t="shared" si="33"/>
        <v>0</v>
      </c>
      <c r="G372" s="238">
        <f>SUM(F372:F375)/SUM(D372:D375)</f>
        <v>0.579619085018653</v>
      </c>
      <c r="H372" s="241"/>
    </row>
    <row r="373" spans="1:8" s="1" customFormat="1" ht="12.75">
      <c r="A373" s="135"/>
      <c r="B373" s="138"/>
      <c r="C373" s="92" t="s">
        <v>13</v>
      </c>
      <c r="D373" s="93">
        <f t="shared" si="33"/>
        <v>0</v>
      </c>
      <c r="E373" s="93">
        <f t="shared" si="33"/>
        <v>0</v>
      </c>
      <c r="F373" s="93">
        <f t="shared" si="33"/>
        <v>0</v>
      </c>
      <c r="G373" s="239"/>
      <c r="H373" s="242"/>
    </row>
    <row r="374" spans="1:8" s="1" customFormat="1" ht="12.75">
      <c r="A374" s="135"/>
      <c r="B374" s="138"/>
      <c r="C374" s="92" t="s">
        <v>14</v>
      </c>
      <c r="D374" s="93">
        <f>D370</f>
        <v>509.3</v>
      </c>
      <c r="E374" s="93">
        <f>E370</f>
        <v>295.2</v>
      </c>
      <c r="F374" s="93">
        <f>F370</f>
        <v>295.2</v>
      </c>
      <c r="G374" s="239"/>
      <c r="H374" s="242"/>
    </row>
    <row r="375" spans="1:8" s="1" customFormat="1" ht="13.5" thickBot="1">
      <c r="A375" s="136"/>
      <c r="B375" s="139"/>
      <c r="C375" s="94" t="s">
        <v>15</v>
      </c>
      <c r="D375" s="96">
        <f t="shared" si="33"/>
        <v>0</v>
      </c>
      <c r="E375" s="96">
        <f t="shared" si="33"/>
        <v>0</v>
      </c>
      <c r="F375" s="96">
        <f t="shared" si="33"/>
        <v>0</v>
      </c>
      <c r="G375" s="240"/>
      <c r="H375" s="243"/>
    </row>
    <row r="376" spans="1:8" s="1" customFormat="1" ht="37.5" customHeight="1">
      <c r="A376" s="270" t="s">
        <v>1</v>
      </c>
      <c r="B376" s="271"/>
      <c r="C376" s="244" t="s">
        <v>156</v>
      </c>
      <c r="D376" s="244"/>
      <c r="E376" s="244"/>
      <c r="F376" s="244"/>
      <c r="G376" s="244"/>
      <c r="H376" s="245"/>
    </row>
    <row r="377" spans="1:8" s="1" customFormat="1" ht="15">
      <c r="A377" s="79" t="s">
        <v>2</v>
      </c>
      <c r="B377" s="80"/>
      <c r="C377" s="81" t="s">
        <v>134</v>
      </c>
      <c r="D377" s="82"/>
      <c r="E377" s="82"/>
      <c r="F377" s="82"/>
      <c r="G377" s="83"/>
      <c r="H377" s="84"/>
    </row>
    <row r="378" spans="1:9" s="1" customFormat="1" ht="18" customHeight="1" thickBot="1">
      <c r="A378" s="85" t="s">
        <v>3</v>
      </c>
      <c r="B378" s="86"/>
      <c r="C378" s="98" t="s">
        <v>110</v>
      </c>
      <c r="D378" s="87"/>
      <c r="E378" s="87"/>
      <c r="F378" s="87"/>
      <c r="G378" s="88"/>
      <c r="H378" s="99"/>
      <c r="I378" s="6"/>
    </row>
    <row r="379" spans="1:8" s="1" customFormat="1" ht="141" thickBot="1">
      <c r="A379" s="13" t="s">
        <v>4</v>
      </c>
      <c r="B379" s="14" t="s">
        <v>5</v>
      </c>
      <c r="C379" s="14" t="s">
        <v>6</v>
      </c>
      <c r="D379" s="15" t="s">
        <v>7</v>
      </c>
      <c r="E379" s="15" t="s">
        <v>8</v>
      </c>
      <c r="F379" s="15" t="s">
        <v>9</v>
      </c>
      <c r="G379" s="14" t="s">
        <v>10</v>
      </c>
      <c r="H379" s="16" t="s">
        <v>11</v>
      </c>
    </row>
    <row r="380" spans="1:8" s="1" customFormat="1" ht="36" customHeight="1" thickBot="1">
      <c r="A380" s="235" t="s">
        <v>111</v>
      </c>
      <c r="B380" s="236"/>
      <c r="C380" s="236"/>
      <c r="D380" s="236"/>
      <c r="E380" s="236"/>
      <c r="F380" s="236"/>
      <c r="G380" s="236"/>
      <c r="H380" s="237"/>
    </row>
    <row r="381" spans="1:8" s="2" customFormat="1" ht="25.5">
      <c r="A381" s="118">
        <v>1</v>
      </c>
      <c r="B381" s="121" t="s">
        <v>112</v>
      </c>
      <c r="C381" s="31" t="s">
        <v>12</v>
      </c>
      <c r="D381" s="32">
        <f>D385</f>
        <v>0</v>
      </c>
      <c r="E381" s="32">
        <f>E385</f>
        <v>0</v>
      </c>
      <c r="F381" s="32">
        <f>F385</f>
        <v>0</v>
      </c>
      <c r="G381" s="112">
        <f>SUM(F381:F384)/SUM(D381:D384)</f>
        <v>0</v>
      </c>
      <c r="H381" s="124"/>
    </row>
    <row r="382" spans="1:8" s="2" customFormat="1" ht="12.75">
      <c r="A382" s="119"/>
      <c r="B382" s="122"/>
      <c r="C382" s="33" t="s">
        <v>13</v>
      </c>
      <c r="D382" s="34">
        <f aca="true" t="shared" si="34" ref="D382:F383">D386+D390</f>
        <v>179.8</v>
      </c>
      <c r="E382" s="34">
        <f t="shared" si="34"/>
        <v>0</v>
      </c>
      <c r="F382" s="34">
        <f t="shared" si="34"/>
        <v>0</v>
      </c>
      <c r="G382" s="113"/>
      <c r="H382" s="125"/>
    </row>
    <row r="383" spans="1:8" s="2" customFormat="1" ht="12.75">
      <c r="A383" s="119"/>
      <c r="B383" s="122"/>
      <c r="C383" s="33" t="s">
        <v>14</v>
      </c>
      <c r="D383" s="34">
        <f t="shared" si="34"/>
        <v>624.1</v>
      </c>
      <c r="E383" s="34">
        <f t="shared" si="34"/>
        <v>0</v>
      </c>
      <c r="F383" s="34">
        <f t="shared" si="34"/>
        <v>0</v>
      </c>
      <c r="G383" s="113"/>
      <c r="H383" s="125"/>
    </row>
    <row r="384" spans="1:8" s="2" customFormat="1" ht="27.75" customHeight="1" thickBot="1">
      <c r="A384" s="120"/>
      <c r="B384" s="123"/>
      <c r="C384" s="35" t="s">
        <v>15</v>
      </c>
      <c r="D384" s="36">
        <f>D388</f>
        <v>0</v>
      </c>
      <c r="E384" s="36">
        <f>E388</f>
        <v>0</v>
      </c>
      <c r="F384" s="36">
        <f>F388</f>
        <v>0</v>
      </c>
      <c r="G384" s="114"/>
      <c r="H384" s="126"/>
    </row>
    <row r="385" spans="1:8" s="2" customFormat="1" ht="18.75" customHeight="1">
      <c r="A385" s="130" t="s">
        <v>16</v>
      </c>
      <c r="B385" s="246" t="s">
        <v>113</v>
      </c>
      <c r="C385" s="49" t="s">
        <v>12</v>
      </c>
      <c r="D385" s="50">
        <v>0</v>
      </c>
      <c r="E385" s="50">
        <v>0</v>
      </c>
      <c r="F385" s="50">
        <v>0</v>
      </c>
      <c r="G385" s="112">
        <f>SUM(F385:F388)/SUM(D385:D388)</f>
        <v>0</v>
      </c>
      <c r="H385" s="97"/>
    </row>
    <row r="386" spans="1:8" s="2" customFormat="1" ht="16.5" customHeight="1">
      <c r="A386" s="131"/>
      <c r="B386" s="247"/>
      <c r="C386" s="39" t="s">
        <v>13</v>
      </c>
      <c r="D386" s="40">
        <v>0</v>
      </c>
      <c r="E386" s="40">
        <v>0</v>
      </c>
      <c r="F386" s="40">
        <v>0</v>
      </c>
      <c r="G386" s="113"/>
      <c r="H386" s="97"/>
    </row>
    <row r="387" spans="1:8" s="2" customFormat="1" ht="18" customHeight="1">
      <c r="A387" s="131"/>
      <c r="B387" s="247"/>
      <c r="C387" s="39" t="s">
        <v>14</v>
      </c>
      <c r="D387" s="40">
        <v>595</v>
      </c>
      <c r="E387" s="40">
        <v>0</v>
      </c>
      <c r="F387" s="40">
        <v>0</v>
      </c>
      <c r="G387" s="113"/>
      <c r="H387" s="97"/>
    </row>
    <row r="388" spans="1:8" s="2" customFormat="1" ht="17.25" customHeight="1" thickBot="1">
      <c r="A388" s="131"/>
      <c r="B388" s="248"/>
      <c r="C388" s="41" t="s">
        <v>15</v>
      </c>
      <c r="D388" s="42">
        <v>0</v>
      </c>
      <c r="E388" s="42">
        <v>0</v>
      </c>
      <c r="F388" s="42">
        <v>0</v>
      </c>
      <c r="G388" s="114"/>
      <c r="H388" s="97"/>
    </row>
    <row r="389" spans="1:8" s="3" customFormat="1" ht="16.5" customHeight="1">
      <c r="A389" s="249">
        <v>3</v>
      </c>
      <c r="B389" s="252" t="s">
        <v>114</v>
      </c>
      <c r="C389" s="49" t="s">
        <v>12</v>
      </c>
      <c r="D389" s="50">
        <v>0</v>
      </c>
      <c r="E389" s="50">
        <v>0</v>
      </c>
      <c r="F389" s="50">
        <v>0</v>
      </c>
      <c r="H389" s="115"/>
    </row>
    <row r="390" spans="1:8" s="3" customFormat="1" ht="17.25" customHeight="1">
      <c r="A390" s="250"/>
      <c r="B390" s="253"/>
      <c r="C390" s="39" t="s">
        <v>13</v>
      </c>
      <c r="D390" s="40">
        <v>179.8</v>
      </c>
      <c r="E390" s="40">
        <v>0</v>
      </c>
      <c r="F390" s="40">
        <v>0</v>
      </c>
      <c r="H390" s="116"/>
    </row>
    <row r="391" spans="1:8" s="3" customFormat="1" ht="17.25" customHeight="1">
      <c r="A391" s="250"/>
      <c r="B391" s="253"/>
      <c r="C391" s="39" t="s">
        <v>14</v>
      </c>
      <c r="D391" s="100">
        <v>29.1</v>
      </c>
      <c r="E391" s="100">
        <v>0</v>
      </c>
      <c r="F391" s="100">
        <v>0</v>
      </c>
      <c r="G391" s="101">
        <f>SUM(F389:F392)/SUM(D389:D392)</f>
        <v>0</v>
      </c>
      <c r="H391" s="116"/>
    </row>
    <row r="392" spans="1:8" s="3" customFormat="1" ht="39" customHeight="1" thickBot="1">
      <c r="A392" s="251"/>
      <c r="B392" s="254"/>
      <c r="C392" s="39" t="s">
        <v>15</v>
      </c>
      <c r="D392" s="40">
        <v>0</v>
      </c>
      <c r="E392" s="40">
        <v>0</v>
      </c>
      <c r="F392" s="40">
        <v>0</v>
      </c>
      <c r="H392" s="117"/>
    </row>
    <row r="393" spans="1:8" s="1" customFormat="1" ht="26.25" thickBot="1">
      <c r="A393" s="146" t="s">
        <v>20</v>
      </c>
      <c r="B393" s="162" t="s">
        <v>18</v>
      </c>
      <c r="C393" s="43" t="s">
        <v>12</v>
      </c>
      <c r="D393" s="44">
        <f aca="true" t="shared" si="35" ref="D393:F396">D381</f>
        <v>0</v>
      </c>
      <c r="E393" s="44">
        <f t="shared" si="35"/>
        <v>0</v>
      </c>
      <c r="F393" s="44">
        <f t="shared" si="35"/>
        <v>0</v>
      </c>
      <c r="G393" s="165">
        <f>SUM(F393:F396)/SUM(D393:D396)</f>
        <v>0</v>
      </c>
      <c r="H393" s="168"/>
    </row>
    <row r="394" spans="1:8" s="1" customFormat="1" ht="13.5" thickBot="1">
      <c r="A394" s="147"/>
      <c r="B394" s="163"/>
      <c r="C394" s="45" t="s">
        <v>13</v>
      </c>
      <c r="D394" s="44">
        <f t="shared" si="35"/>
        <v>179.8</v>
      </c>
      <c r="E394" s="44">
        <f t="shared" si="35"/>
        <v>0</v>
      </c>
      <c r="F394" s="44">
        <f t="shared" si="35"/>
        <v>0</v>
      </c>
      <c r="G394" s="166"/>
      <c r="H394" s="169"/>
    </row>
    <row r="395" spans="1:8" s="1" customFormat="1" ht="13.5" thickBot="1">
      <c r="A395" s="147"/>
      <c r="B395" s="163"/>
      <c r="C395" s="45" t="s">
        <v>14</v>
      </c>
      <c r="D395" s="44">
        <f t="shared" si="35"/>
        <v>624.1</v>
      </c>
      <c r="E395" s="44">
        <f t="shared" si="35"/>
        <v>0</v>
      </c>
      <c r="F395" s="44">
        <f t="shared" si="35"/>
        <v>0</v>
      </c>
      <c r="G395" s="166"/>
      <c r="H395" s="169"/>
    </row>
    <row r="396" spans="1:8" s="1" customFormat="1" ht="13.5" thickBot="1">
      <c r="A396" s="161"/>
      <c r="B396" s="164"/>
      <c r="C396" s="47" t="s">
        <v>15</v>
      </c>
      <c r="D396" s="44">
        <f t="shared" si="35"/>
        <v>0</v>
      </c>
      <c r="E396" s="44">
        <f t="shared" si="35"/>
        <v>0</v>
      </c>
      <c r="F396" s="44">
        <f t="shared" si="35"/>
        <v>0</v>
      </c>
      <c r="G396" s="167"/>
      <c r="H396" s="170"/>
    </row>
    <row r="397" spans="1:8" s="1" customFormat="1" ht="37.5" customHeight="1" thickBot="1">
      <c r="A397" s="235" t="s">
        <v>115</v>
      </c>
      <c r="B397" s="236"/>
      <c r="C397" s="236"/>
      <c r="D397" s="236"/>
      <c r="E397" s="236"/>
      <c r="F397" s="236"/>
      <c r="G397" s="236"/>
      <c r="H397" s="237"/>
    </row>
    <row r="398" spans="1:8" s="2" customFormat="1" ht="25.5">
      <c r="A398" s="118" t="s">
        <v>21</v>
      </c>
      <c r="B398" s="255" t="s">
        <v>150</v>
      </c>
      <c r="C398" s="31" t="s">
        <v>12</v>
      </c>
      <c r="D398" s="32">
        <f aca="true" t="shared" si="36" ref="D398:F401">D402</f>
        <v>0</v>
      </c>
      <c r="E398" s="32">
        <f t="shared" si="36"/>
        <v>0</v>
      </c>
      <c r="F398" s="32">
        <f t="shared" si="36"/>
        <v>0</v>
      </c>
      <c r="G398" s="112">
        <v>0</v>
      </c>
      <c r="H398" s="124"/>
    </row>
    <row r="399" spans="1:8" s="2" customFormat="1" ht="12.75">
      <c r="A399" s="119"/>
      <c r="B399" s="256"/>
      <c r="C399" s="33" t="s">
        <v>13</v>
      </c>
      <c r="D399" s="34">
        <f t="shared" si="36"/>
        <v>0</v>
      </c>
      <c r="E399" s="34">
        <f t="shared" si="36"/>
        <v>0</v>
      </c>
      <c r="F399" s="34">
        <f t="shared" si="36"/>
        <v>0</v>
      </c>
      <c r="G399" s="113"/>
      <c r="H399" s="125"/>
    </row>
    <row r="400" spans="1:8" s="2" customFormat="1" ht="12.75">
      <c r="A400" s="119"/>
      <c r="B400" s="256"/>
      <c r="C400" s="33" t="s">
        <v>14</v>
      </c>
      <c r="D400" s="34">
        <f t="shared" si="36"/>
        <v>20417</v>
      </c>
      <c r="E400" s="34">
        <f t="shared" si="36"/>
        <v>4500</v>
      </c>
      <c r="F400" s="34">
        <f t="shared" si="36"/>
        <v>4500</v>
      </c>
      <c r="G400" s="113"/>
      <c r="H400" s="125"/>
    </row>
    <row r="401" spans="1:8" s="2" customFormat="1" ht="27.75" customHeight="1" thickBot="1">
      <c r="A401" s="120"/>
      <c r="B401" s="257"/>
      <c r="C401" s="35" t="s">
        <v>15</v>
      </c>
      <c r="D401" s="36">
        <f t="shared" si="36"/>
        <v>0</v>
      </c>
      <c r="E401" s="36">
        <f t="shared" si="36"/>
        <v>0</v>
      </c>
      <c r="F401" s="36">
        <f t="shared" si="36"/>
        <v>0</v>
      </c>
      <c r="G401" s="114"/>
      <c r="H401" s="126"/>
    </row>
    <row r="402" spans="1:8" s="3" customFormat="1" ht="12.75">
      <c r="A402" s="130" t="s">
        <v>22</v>
      </c>
      <c r="B402" s="182" t="s">
        <v>151</v>
      </c>
      <c r="C402" s="49" t="s">
        <v>12</v>
      </c>
      <c r="D402" s="50">
        <v>0</v>
      </c>
      <c r="E402" s="50">
        <v>0</v>
      </c>
      <c r="F402" s="50">
        <v>0</v>
      </c>
      <c r="G402" s="112">
        <f>SUM(F402:F405)/SUM(D402:D405)</f>
        <v>0.22040456482343146</v>
      </c>
      <c r="H402" s="115"/>
    </row>
    <row r="403" spans="1:8" s="3" customFormat="1" ht="12.75">
      <c r="A403" s="131"/>
      <c r="B403" s="181"/>
      <c r="C403" s="39" t="s">
        <v>13</v>
      </c>
      <c r="D403" s="40">
        <v>0</v>
      </c>
      <c r="E403" s="40">
        <v>0</v>
      </c>
      <c r="F403" s="40">
        <v>0</v>
      </c>
      <c r="G403" s="113"/>
      <c r="H403" s="116"/>
    </row>
    <row r="404" spans="1:8" s="3" customFormat="1" ht="13.5" thickBot="1">
      <c r="A404" s="131"/>
      <c r="B404" s="181"/>
      <c r="C404" s="39" t="s">
        <v>14</v>
      </c>
      <c r="D404" s="54">
        <v>20417</v>
      </c>
      <c r="E404" s="54">
        <v>4500</v>
      </c>
      <c r="F404" s="54">
        <v>4500</v>
      </c>
      <c r="G404" s="113"/>
      <c r="H404" s="116"/>
    </row>
    <row r="405" spans="1:8" s="3" customFormat="1" ht="62.25" customHeight="1" thickBot="1">
      <c r="A405" s="157"/>
      <c r="B405" s="183"/>
      <c r="C405" s="53" t="s">
        <v>15</v>
      </c>
      <c r="D405" s="54">
        <v>0</v>
      </c>
      <c r="E405" s="54">
        <v>0</v>
      </c>
      <c r="F405" s="54">
        <v>0</v>
      </c>
      <c r="G405" s="114"/>
      <c r="H405" s="117"/>
    </row>
    <row r="406" spans="1:8" s="2" customFormat="1" ht="25.5">
      <c r="A406" s="118" t="s">
        <v>76</v>
      </c>
      <c r="B406" s="121" t="s">
        <v>116</v>
      </c>
      <c r="C406" s="31" t="s">
        <v>12</v>
      </c>
      <c r="D406" s="32">
        <f>D410</f>
        <v>0</v>
      </c>
      <c r="E406" s="32">
        <f>E410</f>
        <v>0</v>
      </c>
      <c r="F406" s="32">
        <f>F410</f>
        <v>0</v>
      </c>
      <c r="G406" s="112">
        <f>SUM(F406:F409)/SUM(D406:D409)</f>
        <v>0</v>
      </c>
      <c r="H406" s="124"/>
    </row>
    <row r="407" spans="1:8" s="2" customFormat="1" ht="12.75">
      <c r="A407" s="119"/>
      <c r="B407" s="122"/>
      <c r="C407" s="33" t="s">
        <v>13</v>
      </c>
      <c r="D407" s="34">
        <f aca="true" t="shared" si="37" ref="D407:F408">D411+D415</f>
        <v>0</v>
      </c>
      <c r="E407" s="34">
        <f t="shared" si="37"/>
        <v>0</v>
      </c>
      <c r="F407" s="34">
        <f t="shared" si="37"/>
        <v>0</v>
      </c>
      <c r="G407" s="113"/>
      <c r="H407" s="125"/>
    </row>
    <row r="408" spans="1:8" s="2" customFormat="1" ht="12.75">
      <c r="A408" s="119"/>
      <c r="B408" s="122"/>
      <c r="C408" s="33" t="s">
        <v>14</v>
      </c>
      <c r="D408" s="34">
        <f>D412+D416</f>
        <v>317.6</v>
      </c>
      <c r="E408" s="34">
        <f t="shared" si="37"/>
        <v>0</v>
      </c>
      <c r="F408" s="34">
        <f t="shared" si="37"/>
        <v>0</v>
      </c>
      <c r="G408" s="113"/>
      <c r="H408" s="125"/>
    </row>
    <row r="409" spans="1:8" s="2" customFormat="1" ht="25.5" customHeight="1" thickBot="1">
      <c r="A409" s="120"/>
      <c r="B409" s="123"/>
      <c r="C409" s="35" t="s">
        <v>15</v>
      </c>
      <c r="D409" s="36">
        <f>D413</f>
        <v>0</v>
      </c>
      <c r="E409" s="36">
        <f>E413</f>
        <v>0</v>
      </c>
      <c r="F409" s="36">
        <f>F413</f>
        <v>0</v>
      </c>
      <c r="G409" s="114"/>
      <c r="H409" s="126"/>
    </row>
    <row r="410" spans="1:8" s="1" customFormat="1" ht="23.25" customHeight="1">
      <c r="A410" s="108" t="s">
        <v>77</v>
      </c>
      <c r="B410" s="110" t="s">
        <v>117</v>
      </c>
      <c r="C410" s="102" t="s">
        <v>12</v>
      </c>
      <c r="D410" s="103">
        <v>0</v>
      </c>
      <c r="E410" s="38">
        <v>0</v>
      </c>
      <c r="F410" s="38">
        <v>0</v>
      </c>
      <c r="G410" s="112">
        <f>SUM(F410:F413)/SUM(D410:D413)</f>
        <v>0</v>
      </c>
      <c r="H410" s="115"/>
    </row>
    <row r="411" spans="1:8" s="1" customFormat="1" ht="20.25" customHeight="1">
      <c r="A411" s="108"/>
      <c r="B411" s="110"/>
      <c r="C411" s="104" t="s">
        <v>13</v>
      </c>
      <c r="D411" s="105">
        <v>0</v>
      </c>
      <c r="E411" s="40">
        <v>0</v>
      </c>
      <c r="F411" s="40">
        <v>0</v>
      </c>
      <c r="G411" s="113"/>
      <c r="H411" s="116"/>
    </row>
    <row r="412" spans="1:8" s="1" customFormat="1" ht="15.75" customHeight="1">
      <c r="A412" s="108"/>
      <c r="B412" s="110"/>
      <c r="C412" s="104" t="s">
        <v>14</v>
      </c>
      <c r="D412" s="105">
        <v>317.6</v>
      </c>
      <c r="E412" s="40">
        <v>0</v>
      </c>
      <c r="F412" s="40">
        <v>0</v>
      </c>
      <c r="G412" s="113"/>
      <c r="H412" s="116"/>
    </row>
    <row r="413" spans="1:8" s="1" customFormat="1" ht="24.75" customHeight="1" thickBot="1">
      <c r="A413" s="109"/>
      <c r="B413" s="111"/>
      <c r="C413" s="106" t="s">
        <v>15</v>
      </c>
      <c r="D413" s="107">
        <v>0</v>
      </c>
      <c r="E413" s="54">
        <v>0</v>
      </c>
      <c r="F413" s="54">
        <v>0</v>
      </c>
      <c r="G413" s="114"/>
      <c r="H413" s="117"/>
    </row>
    <row r="414" spans="1:8" s="1" customFormat="1" ht="18" customHeight="1">
      <c r="A414" s="108" t="s">
        <v>81</v>
      </c>
      <c r="B414" s="110" t="s">
        <v>118</v>
      </c>
      <c r="C414" s="102" t="s">
        <v>12</v>
      </c>
      <c r="D414" s="103">
        <v>0</v>
      </c>
      <c r="E414" s="103">
        <v>0</v>
      </c>
      <c r="F414" s="38">
        <v>0</v>
      </c>
      <c r="G414" s="112">
        <v>0</v>
      </c>
      <c r="H414" s="115"/>
    </row>
    <row r="415" spans="1:8" s="1" customFormat="1" ht="13.5" customHeight="1">
      <c r="A415" s="108"/>
      <c r="B415" s="110"/>
      <c r="C415" s="104" t="s">
        <v>13</v>
      </c>
      <c r="D415" s="105">
        <v>0</v>
      </c>
      <c r="E415" s="105">
        <v>0</v>
      </c>
      <c r="F415" s="40">
        <v>0</v>
      </c>
      <c r="G415" s="113"/>
      <c r="H415" s="116"/>
    </row>
    <row r="416" spans="1:8" s="1" customFormat="1" ht="17.25" customHeight="1">
      <c r="A416" s="108"/>
      <c r="B416" s="110"/>
      <c r="C416" s="104" t="s">
        <v>14</v>
      </c>
      <c r="D416" s="105">
        <v>0</v>
      </c>
      <c r="E416" s="105">
        <v>0</v>
      </c>
      <c r="F416" s="40">
        <v>0</v>
      </c>
      <c r="G416" s="113"/>
      <c r="H416" s="116"/>
    </row>
    <row r="417" spans="1:8" s="1" customFormat="1" ht="24" customHeight="1" thickBot="1">
      <c r="A417" s="109"/>
      <c r="B417" s="111"/>
      <c r="C417" s="106" t="s">
        <v>15</v>
      </c>
      <c r="D417" s="107">
        <v>0</v>
      </c>
      <c r="E417" s="107">
        <v>0</v>
      </c>
      <c r="F417" s="54">
        <v>0</v>
      </c>
      <c r="G417" s="114"/>
      <c r="H417" s="117"/>
    </row>
    <row r="418" spans="1:8" s="1" customFormat="1" ht="26.25" thickBot="1">
      <c r="A418" s="146" t="s">
        <v>24</v>
      </c>
      <c r="B418" s="162" t="s">
        <v>18</v>
      </c>
      <c r="C418" s="43" t="s">
        <v>12</v>
      </c>
      <c r="D418" s="44">
        <f aca="true" t="shared" si="38" ref="D418:F419">D398</f>
        <v>0</v>
      </c>
      <c r="E418" s="44">
        <f t="shared" si="38"/>
        <v>0</v>
      </c>
      <c r="F418" s="44">
        <f t="shared" si="38"/>
        <v>0</v>
      </c>
      <c r="G418" s="165">
        <v>0</v>
      </c>
      <c r="H418" s="168"/>
    </row>
    <row r="419" spans="1:8" s="1" customFormat="1" ht="13.5" thickBot="1">
      <c r="A419" s="147"/>
      <c r="B419" s="163"/>
      <c r="C419" s="45" t="s">
        <v>13</v>
      </c>
      <c r="D419" s="44">
        <f t="shared" si="38"/>
        <v>0</v>
      </c>
      <c r="E419" s="44">
        <f t="shared" si="38"/>
        <v>0</v>
      </c>
      <c r="F419" s="44">
        <f t="shared" si="38"/>
        <v>0</v>
      </c>
      <c r="G419" s="166"/>
      <c r="H419" s="169"/>
    </row>
    <row r="420" spans="1:8" s="1" customFormat="1" ht="13.5" thickBot="1">
      <c r="A420" s="147"/>
      <c r="B420" s="163"/>
      <c r="C420" s="45" t="s">
        <v>14</v>
      </c>
      <c r="D420" s="44">
        <f>D400+D408</f>
        <v>20734.6</v>
      </c>
      <c r="E420" s="44">
        <f>E400+E408</f>
        <v>4500</v>
      </c>
      <c r="F420" s="44">
        <f>F400+F408</f>
        <v>4500</v>
      </c>
      <c r="G420" s="166"/>
      <c r="H420" s="169"/>
    </row>
    <row r="421" spans="1:8" s="1" customFormat="1" ht="13.5" thickBot="1">
      <c r="A421" s="161"/>
      <c r="B421" s="164"/>
      <c r="C421" s="47" t="s">
        <v>15</v>
      </c>
      <c r="D421" s="44">
        <f>D401</f>
        <v>0</v>
      </c>
      <c r="E421" s="44">
        <f>E401</f>
        <v>0</v>
      </c>
      <c r="F421" s="44">
        <f>F401</f>
        <v>0</v>
      </c>
      <c r="G421" s="167"/>
      <c r="H421" s="170"/>
    </row>
    <row r="422" spans="1:8" s="1" customFormat="1" ht="18.75" customHeight="1">
      <c r="A422" s="134" t="s">
        <v>79</v>
      </c>
      <c r="B422" s="137" t="s">
        <v>19</v>
      </c>
      <c r="C422" s="90" t="s">
        <v>12</v>
      </c>
      <c r="D422" s="91">
        <f aca="true" t="shared" si="39" ref="D422:F424">D393+D418</f>
        <v>0</v>
      </c>
      <c r="E422" s="91">
        <f t="shared" si="39"/>
        <v>0</v>
      </c>
      <c r="F422" s="91">
        <f t="shared" si="39"/>
        <v>0</v>
      </c>
      <c r="G422" s="238">
        <f>SUM(F422:F425)/SUM(D422:D425)</f>
        <v>0.208928198342503</v>
      </c>
      <c r="H422" s="241"/>
    </row>
    <row r="423" spans="1:8" s="1" customFormat="1" ht="12.75">
      <c r="A423" s="135"/>
      <c r="B423" s="138"/>
      <c r="C423" s="92" t="s">
        <v>13</v>
      </c>
      <c r="D423" s="93">
        <f t="shared" si="39"/>
        <v>179.8</v>
      </c>
      <c r="E423" s="93">
        <f t="shared" si="39"/>
        <v>0</v>
      </c>
      <c r="F423" s="93">
        <f t="shared" si="39"/>
        <v>0</v>
      </c>
      <c r="G423" s="239"/>
      <c r="H423" s="242"/>
    </row>
    <row r="424" spans="1:8" s="1" customFormat="1" ht="12.75">
      <c r="A424" s="135"/>
      <c r="B424" s="138"/>
      <c r="C424" s="92" t="s">
        <v>14</v>
      </c>
      <c r="D424" s="93">
        <f t="shared" si="39"/>
        <v>21358.699999999997</v>
      </c>
      <c r="E424" s="93">
        <f t="shared" si="39"/>
        <v>4500</v>
      </c>
      <c r="F424" s="93">
        <f t="shared" si="39"/>
        <v>4500</v>
      </c>
      <c r="G424" s="239"/>
      <c r="H424" s="242"/>
    </row>
    <row r="425" spans="1:8" s="1" customFormat="1" ht="13.5" thickBot="1">
      <c r="A425" s="136"/>
      <c r="B425" s="139"/>
      <c r="C425" s="94" t="s">
        <v>15</v>
      </c>
      <c r="D425" s="96">
        <f>D396</f>
        <v>0</v>
      </c>
      <c r="E425" s="96">
        <f>E396</f>
        <v>0</v>
      </c>
      <c r="F425" s="96">
        <f>F396</f>
        <v>0</v>
      </c>
      <c r="G425" s="240"/>
      <c r="H425" s="243"/>
    </row>
    <row r="426" spans="1:8" s="1" customFormat="1" ht="31.5" customHeight="1">
      <c r="A426" s="258"/>
      <c r="B426" s="261" t="s">
        <v>119</v>
      </c>
      <c r="C426" s="7" t="s">
        <v>12</v>
      </c>
      <c r="D426" s="8">
        <f aca="true" t="shared" si="40" ref="D426:F428">D58+D149+D211+D343+D372+D422</f>
        <v>0</v>
      </c>
      <c r="E426" s="8">
        <f t="shared" si="40"/>
        <v>0</v>
      </c>
      <c r="F426" s="8">
        <f t="shared" si="40"/>
        <v>0</v>
      </c>
      <c r="G426" s="264">
        <f>SUM(F426:F429)/SUM(D426:D429)</f>
        <v>0.07247472731309478</v>
      </c>
      <c r="H426" s="267"/>
    </row>
    <row r="427" spans="1:8" s="1" customFormat="1" ht="33" customHeight="1">
      <c r="A427" s="259"/>
      <c r="B427" s="262"/>
      <c r="C427" s="9" t="s">
        <v>13</v>
      </c>
      <c r="D427" s="10">
        <f t="shared" si="40"/>
        <v>82796.9</v>
      </c>
      <c r="E427" s="10">
        <f t="shared" si="40"/>
        <v>0</v>
      </c>
      <c r="F427" s="10">
        <f t="shared" si="40"/>
        <v>0</v>
      </c>
      <c r="G427" s="265"/>
      <c r="H427" s="268"/>
    </row>
    <row r="428" spans="1:8" s="1" customFormat="1" ht="33" customHeight="1">
      <c r="A428" s="259"/>
      <c r="B428" s="262"/>
      <c r="C428" s="9" t="s">
        <v>14</v>
      </c>
      <c r="D428" s="10">
        <f t="shared" si="40"/>
        <v>100068.5</v>
      </c>
      <c r="E428" s="10">
        <f t="shared" si="40"/>
        <v>13253.140000000001</v>
      </c>
      <c r="F428" s="10">
        <f t="shared" si="40"/>
        <v>13253.12</v>
      </c>
      <c r="G428" s="265"/>
      <c r="H428" s="268"/>
    </row>
    <row r="429" spans="1:8" s="1" customFormat="1" ht="29.25" thickBot="1">
      <c r="A429" s="260"/>
      <c r="B429" s="263"/>
      <c r="C429" s="11" t="s">
        <v>15</v>
      </c>
      <c r="D429" s="12">
        <f>D425</f>
        <v>0</v>
      </c>
      <c r="E429" s="12">
        <f>E425</f>
        <v>0</v>
      </c>
      <c r="F429" s="12">
        <f>F425</f>
        <v>0</v>
      </c>
      <c r="G429" s="266"/>
      <c r="H429" s="269"/>
    </row>
    <row r="432" s="4" customFormat="1" ht="15.75"/>
  </sheetData>
  <sheetProtection/>
  <mergeCells count="396">
    <mergeCell ref="A62:B62"/>
    <mergeCell ref="A153:B153"/>
    <mergeCell ref="A215:B215"/>
    <mergeCell ref="A376:B376"/>
    <mergeCell ref="H183:H186"/>
    <mergeCell ref="G203:G206"/>
    <mergeCell ref="A207:A210"/>
    <mergeCell ref="B207:B210"/>
    <mergeCell ref="G207:G210"/>
    <mergeCell ref="H207:H210"/>
    <mergeCell ref="B191:B194"/>
    <mergeCell ref="G191:G194"/>
    <mergeCell ref="G422:G425"/>
    <mergeCell ref="A252:H252"/>
    <mergeCell ref="A253:A256"/>
    <mergeCell ref="H422:H425"/>
    <mergeCell ref="G224:G227"/>
    <mergeCell ref="H224:H227"/>
    <mergeCell ref="A418:A421"/>
    <mergeCell ref="B418:B421"/>
    <mergeCell ref="G418:G421"/>
    <mergeCell ref="H418:H421"/>
    <mergeCell ref="A426:A429"/>
    <mergeCell ref="B426:B429"/>
    <mergeCell ref="G426:G429"/>
    <mergeCell ref="H426:H429"/>
    <mergeCell ref="A422:A425"/>
    <mergeCell ref="B422:B425"/>
    <mergeCell ref="A397:H397"/>
    <mergeCell ref="A398:A401"/>
    <mergeCell ref="B398:B401"/>
    <mergeCell ref="G398:G401"/>
    <mergeCell ref="H398:H401"/>
    <mergeCell ref="A402:A405"/>
    <mergeCell ref="B402:B405"/>
    <mergeCell ref="G402:G405"/>
    <mergeCell ref="H402:H405"/>
    <mergeCell ref="A389:A392"/>
    <mergeCell ref="B389:B392"/>
    <mergeCell ref="H389:H392"/>
    <mergeCell ref="A393:A396"/>
    <mergeCell ref="B393:B396"/>
    <mergeCell ref="G393:G396"/>
    <mergeCell ref="H393:H396"/>
    <mergeCell ref="A381:A384"/>
    <mergeCell ref="B381:B384"/>
    <mergeCell ref="G381:G384"/>
    <mergeCell ref="H381:H384"/>
    <mergeCell ref="A385:A388"/>
    <mergeCell ref="B385:B388"/>
    <mergeCell ref="G385:G388"/>
    <mergeCell ref="A372:A375"/>
    <mergeCell ref="B372:B375"/>
    <mergeCell ref="G372:G375"/>
    <mergeCell ref="H372:H375"/>
    <mergeCell ref="C376:H376"/>
    <mergeCell ref="A380:H380"/>
    <mergeCell ref="A364:A367"/>
    <mergeCell ref="B364:B367"/>
    <mergeCell ref="G364:G367"/>
    <mergeCell ref="H364:H367"/>
    <mergeCell ref="A368:A371"/>
    <mergeCell ref="B368:B371"/>
    <mergeCell ref="G368:G371"/>
    <mergeCell ref="H368:H371"/>
    <mergeCell ref="A356:A359"/>
    <mergeCell ref="B356:B359"/>
    <mergeCell ref="G356:G359"/>
    <mergeCell ref="H356:H359"/>
    <mergeCell ref="A360:A363"/>
    <mergeCell ref="B360:B363"/>
    <mergeCell ref="G360:G363"/>
    <mergeCell ref="H360:H363"/>
    <mergeCell ref="A352:A355"/>
    <mergeCell ref="B352:B355"/>
    <mergeCell ref="G352:G355"/>
    <mergeCell ref="H352:H355"/>
    <mergeCell ref="A347:B347"/>
    <mergeCell ref="C347:H347"/>
    <mergeCell ref="A351:H351"/>
    <mergeCell ref="A54:A57"/>
    <mergeCell ref="B54:B57"/>
    <mergeCell ref="G54:G57"/>
    <mergeCell ref="H54:H57"/>
    <mergeCell ref="A58:A61"/>
    <mergeCell ref="B58:B61"/>
    <mergeCell ref="G58:G61"/>
    <mergeCell ref="H58:H61"/>
    <mergeCell ref="B42:B45"/>
    <mergeCell ref="G42:G45"/>
    <mergeCell ref="A46:A49"/>
    <mergeCell ref="B46:B49"/>
    <mergeCell ref="B50:B53"/>
    <mergeCell ref="A42:A45"/>
    <mergeCell ref="G46:G49"/>
    <mergeCell ref="G50:G53"/>
    <mergeCell ref="B34:B37"/>
    <mergeCell ref="G34:G37"/>
    <mergeCell ref="A38:A41"/>
    <mergeCell ref="B38:B41"/>
    <mergeCell ref="G38:G41"/>
    <mergeCell ref="A34:A37"/>
    <mergeCell ref="A26:A29"/>
    <mergeCell ref="B26:B29"/>
    <mergeCell ref="G26:G29"/>
    <mergeCell ref="H26:H29"/>
    <mergeCell ref="A30:A33"/>
    <mergeCell ref="B30:B33"/>
    <mergeCell ref="G30:G33"/>
    <mergeCell ref="A17:A20"/>
    <mergeCell ref="B17:B20"/>
    <mergeCell ref="G17:G20"/>
    <mergeCell ref="H17:H20"/>
    <mergeCell ref="A21:H21"/>
    <mergeCell ref="A22:A25"/>
    <mergeCell ref="B22:B25"/>
    <mergeCell ref="G22:G25"/>
    <mergeCell ref="H22:H25"/>
    <mergeCell ref="B9:B12"/>
    <mergeCell ref="G9:G12"/>
    <mergeCell ref="H9:H12"/>
    <mergeCell ref="A13:A16"/>
    <mergeCell ref="B13:B16"/>
    <mergeCell ref="G13:G16"/>
    <mergeCell ref="H13:H16"/>
    <mergeCell ref="A199:A202"/>
    <mergeCell ref="B183:B186"/>
    <mergeCell ref="A211:A214"/>
    <mergeCell ref="B211:B214"/>
    <mergeCell ref="G211:G214"/>
    <mergeCell ref="H211:H214"/>
    <mergeCell ref="B199:B202"/>
    <mergeCell ref="B203:B206"/>
    <mergeCell ref="G183:G186"/>
    <mergeCell ref="A187:A190"/>
    <mergeCell ref="H166:H169"/>
    <mergeCell ref="A170:H170"/>
    <mergeCell ref="A171:A174"/>
    <mergeCell ref="B187:B190"/>
    <mergeCell ref="G187:G190"/>
    <mergeCell ref="B195:B198"/>
    <mergeCell ref="G195:G198"/>
    <mergeCell ref="A175:A178"/>
    <mergeCell ref="B175:B178"/>
    <mergeCell ref="G175:G178"/>
    <mergeCell ref="A179:A182"/>
    <mergeCell ref="B179:B182"/>
    <mergeCell ref="G179:G182"/>
    <mergeCell ref="A166:A169"/>
    <mergeCell ref="B166:B169"/>
    <mergeCell ref="G166:G169"/>
    <mergeCell ref="A1:H1"/>
    <mergeCell ref="A2:H2"/>
    <mergeCell ref="C153:H153"/>
    <mergeCell ref="A157:H157"/>
    <mergeCell ref="A158:A161"/>
    <mergeCell ref="B158:B161"/>
    <mergeCell ref="G158:G161"/>
    <mergeCell ref="C4:H4"/>
    <mergeCell ref="A8:H8"/>
    <mergeCell ref="A9:A12"/>
    <mergeCell ref="H158:H161"/>
    <mergeCell ref="A3:H3"/>
    <mergeCell ref="C62:H62"/>
    <mergeCell ref="A66:H66"/>
    <mergeCell ref="A67:A70"/>
    <mergeCell ref="B67:B70"/>
    <mergeCell ref="G67:G70"/>
    <mergeCell ref="H67:H70"/>
    <mergeCell ref="A71:A74"/>
    <mergeCell ref="B71:B74"/>
    <mergeCell ref="G71:G74"/>
    <mergeCell ref="H71:H74"/>
    <mergeCell ref="A75:A78"/>
    <mergeCell ref="B75:B78"/>
    <mergeCell ref="G75:G78"/>
    <mergeCell ref="H75:H78"/>
    <mergeCell ref="A79:A82"/>
    <mergeCell ref="B79:B82"/>
    <mergeCell ref="G79:G82"/>
    <mergeCell ref="H79:H82"/>
    <mergeCell ref="A83:A86"/>
    <mergeCell ref="B83:B86"/>
    <mergeCell ref="G83:G86"/>
    <mergeCell ref="H83:H86"/>
    <mergeCell ref="A87:A90"/>
    <mergeCell ref="B87:B90"/>
    <mergeCell ref="G87:G90"/>
    <mergeCell ref="H87:H90"/>
    <mergeCell ref="A91:A94"/>
    <mergeCell ref="B91:B94"/>
    <mergeCell ref="G91:G94"/>
    <mergeCell ref="H91:H94"/>
    <mergeCell ref="A95:A98"/>
    <mergeCell ref="B95:B98"/>
    <mergeCell ref="G95:G98"/>
    <mergeCell ref="H95:H98"/>
    <mergeCell ref="A99:A102"/>
    <mergeCell ref="B99:B102"/>
    <mergeCell ref="G99:G102"/>
    <mergeCell ref="H99:H102"/>
    <mergeCell ref="A103:A106"/>
    <mergeCell ref="B103:B106"/>
    <mergeCell ref="G103:G106"/>
    <mergeCell ref="H103:H106"/>
    <mergeCell ref="A107:A110"/>
    <mergeCell ref="B107:B110"/>
    <mergeCell ref="G107:G110"/>
    <mergeCell ref="H107:H110"/>
    <mergeCell ref="A111:A114"/>
    <mergeCell ref="B111:B114"/>
    <mergeCell ref="G111:G114"/>
    <mergeCell ref="H111:H114"/>
    <mergeCell ref="A115:A118"/>
    <mergeCell ref="B115:B118"/>
    <mergeCell ref="G115:G118"/>
    <mergeCell ref="H115:H118"/>
    <mergeCell ref="A119:H119"/>
    <mergeCell ref="A120:A123"/>
    <mergeCell ref="B120:B123"/>
    <mergeCell ref="G120:G123"/>
    <mergeCell ref="H120:H123"/>
    <mergeCell ref="A124:A127"/>
    <mergeCell ref="B124:B127"/>
    <mergeCell ref="G124:G127"/>
    <mergeCell ref="H124:H127"/>
    <mergeCell ref="A128:A131"/>
    <mergeCell ref="B128:B131"/>
    <mergeCell ref="G128:G131"/>
    <mergeCell ref="H128:H131"/>
    <mergeCell ref="A132:A135"/>
    <mergeCell ref="B132:B135"/>
    <mergeCell ref="G132:G135"/>
    <mergeCell ref="H132:H135"/>
    <mergeCell ref="A136:H136"/>
    <mergeCell ref="A137:A140"/>
    <mergeCell ref="B137:B140"/>
    <mergeCell ref="G137:G140"/>
    <mergeCell ref="H137:H140"/>
    <mergeCell ref="A141:A144"/>
    <mergeCell ref="B141:B144"/>
    <mergeCell ref="G141:G144"/>
    <mergeCell ref="H141:H144"/>
    <mergeCell ref="A145:A148"/>
    <mergeCell ref="B145:B148"/>
    <mergeCell ref="G145:G148"/>
    <mergeCell ref="H145:H148"/>
    <mergeCell ref="A149:A152"/>
    <mergeCell ref="B149:B152"/>
    <mergeCell ref="G149:G152"/>
    <mergeCell ref="H149:H152"/>
    <mergeCell ref="C215:H215"/>
    <mergeCell ref="A219:H219"/>
    <mergeCell ref="A162:A165"/>
    <mergeCell ref="B162:B165"/>
    <mergeCell ref="G162:G165"/>
    <mergeCell ref="H162:H165"/>
    <mergeCell ref="B171:B174"/>
    <mergeCell ref="G171:G174"/>
    <mergeCell ref="H171:H174"/>
    <mergeCell ref="H175:H178"/>
    <mergeCell ref="A228:A231"/>
    <mergeCell ref="B228:B231"/>
    <mergeCell ref="G228:G231"/>
    <mergeCell ref="H228:H231"/>
    <mergeCell ref="A220:A223"/>
    <mergeCell ref="B220:B223"/>
    <mergeCell ref="G220:G223"/>
    <mergeCell ref="H220:H223"/>
    <mergeCell ref="A224:A227"/>
    <mergeCell ref="B224:B227"/>
    <mergeCell ref="A232:A235"/>
    <mergeCell ref="B232:B235"/>
    <mergeCell ref="G232:G235"/>
    <mergeCell ref="H232:H235"/>
    <mergeCell ref="A236:A239"/>
    <mergeCell ref="B236:B239"/>
    <mergeCell ref="G236:G239"/>
    <mergeCell ref="H236:H239"/>
    <mergeCell ref="A240:A243"/>
    <mergeCell ref="B240:B243"/>
    <mergeCell ref="G240:G243"/>
    <mergeCell ref="H240:H243"/>
    <mergeCell ref="A244:A247"/>
    <mergeCell ref="B244:B247"/>
    <mergeCell ref="G244:G247"/>
    <mergeCell ref="H244:H247"/>
    <mergeCell ref="A248:A251"/>
    <mergeCell ref="B248:B251"/>
    <mergeCell ref="G248:G251"/>
    <mergeCell ref="H248:H251"/>
    <mergeCell ref="B253:B256"/>
    <mergeCell ref="G253:G256"/>
    <mergeCell ref="H253:H256"/>
    <mergeCell ref="A257:A260"/>
    <mergeCell ref="B257:B260"/>
    <mergeCell ref="G257:G260"/>
    <mergeCell ref="H257:H260"/>
    <mergeCell ref="A269:A272"/>
    <mergeCell ref="B269:B272"/>
    <mergeCell ref="G269:G272"/>
    <mergeCell ref="H269:H272"/>
    <mergeCell ref="G265:G268"/>
    <mergeCell ref="H265:H268"/>
    <mergeCell ref="A273:H273"/>
    <mergeCell ref="A274:A277"/>
    <mergeCell ref="B274:B277"/>
    <mergeCell ref="G274:G277"/>
    <mergeCell ref="H274:H277"/>
    <mergeCell ref="A278:A281"/>
    <mergeCell ref="B278:B281"/>
    <mergeCell ref="G278:G281"/>
    <mergeCell ref="H278:H281"/>
    <mergeCell ref="A282:A285"/>
    <mergeCell ref="B282:B285"/>
    <mergeCell ref="G282:G285"/>
    <mergeCell ref="H282:H285"/>
    <mergeCell ref="A286:A289"/>
    <mergeCell ref="B286:B289"/>
    <mergeCell ref="G286:G289"/>
    <mergeCell ref="H286:H289"/>
    <mergeCell ref="A290:A293"/>
    <mergeCell ref="B290:B293"/>
    <mergeCell ref="G290:G293"/>
    <mergeCell ref="H290:H293"/>
    <mergeCell ref="A294:A297"/>
    <mergeCell ref="B294:B297"/>
    <mergeCell ref="G294:G297"/>
    <mergeCell ref="H294:H297"/>
    <mergeCell ref="G310:G313"/>
    <mergeCell ref="H310:H313"/>
    <mergeCell ref="A298:A301"/>
    <mergeCell ref="B298:B301"/>
    <mergeCell ref="G298:G301"/>
    <mergeCell ref="H298:H301"/>
    <mergeCell ref="A302:A305"/>
    <mergeCell ref="B302:B305"/>
    <mergeCell ref="G302:G305"/>
    <mergeCell ref="H302:H305"/>
    <mergeCell ref="A314:A317"/>
    <mergeCell ref="B314:B317"/>
    <mergeCell ref="G314:G317"/>
    <mergeCell ref="H314:H317"/>
    <mergeCell ref="A306:A309"/>
    <mergeCell ref="B306:B309"/>
    <mergeCell ref="G306:G309"/>
    <mergeCell ref="H306:H309"/>
    <mergeCell ref="A310:A313"/>
    <mergeCell ref="B310:B313"/>
    <mergeCell ref="A322:H322"/>
    <mergeCell ref="A323:A326"/>
    <mergeCell ref="B323:B326"/>
    <mergeCell ref="G323:G326"/>
    <mergeCell ref="H323:H326"/>
    <mergeCell ref="A318:A321"/>
    <mergeCell ref="B318:B321"/>
    <mergeCell ref="G318:G321"/>
    <mergeCell ref="H318:H321"/>
    <mergeCell ref="A327:A330"/>
    <mergeCell ref="B327:B330"/>
    <mergeCell ref="G327:G330"/>
    <mergeCell ref="H327:H330"/>
    <mergeCell ref="A331:A334"/>
    <mergeCell ref="B331:B334"/>
    <mergeCell ref="G331:G334"/>
    <mergeCell ref="H331:H334"/>
    <mergeCell ref="G343:G346"/>
    <mergeCell ref="H343:H346"/>
    <mergeCell ref="A335:A338"/>
    <mergeCell ref="B335:B338"/>
    <mergeCell ref="G335:G338"/>
    <mergeCell ref="H335:H338"/>
    <mergeCell ref="A339:A342"/>
    <mergeCell ref="B339:B342"/>
    <mergeCell ref="G339:G342"/>
    <mergeCell ref="H339:H342"/>
    <mergeCell ref="G410:G413"/>
    <mergeCell ref="H410:H413"/>
    <mergeCell ref="A261:A264"/>
    <mergeCell ref="B261:B264"/>
    <mergeCell ref="G261:G264"/>
    <mergeCell ref="H261:H264"/>
    <mergeCell ref="A265:A268"/>
    <mergeCell ref="B265:B268"/>
    <mergeCell ref="A343:A346"/>
    <mergeCell ref="B343:B346"/>
    <mergeCell ref="A414:A417"/>
    <mergeCell ref="B414:B417"/>
    <mergeCell ref="G414:G417"/>
    <mergeCell ref="H414:H417"/>
    <mergeCell ref="A406:A409"/>
    <mergeCell ref="B406:B409"/>
    <mergeCell ref="G406:G409"/>
    <mergeCell ref="H406:H409"/>
    <mergeCell ref="A410:A413"/>
    <mergeCell ref="B410:B4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2021-04-21T08:37:23Z</dcterms:modified>
  <cp:category/>
  <cp:version/>
  <cp:contentType/>
  <cp:contentStatus/>
</cp:coreProperties>
</file>