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25" activeTab="0"/>
  </bookViews>
  <sheets>
    <sheet name="Отчет БГП" sheetId="1" r:id="rId1"/>
  </sheets>
  <definedNames/>
  <calcPr fullCalcOnLoad="1"/>
</workbook>
</file>

<file path=xl/sharedStrings.xml><?xml version="1.0" encoding="utf-8"?>
<sst xmlns="http://schemas.openxmlformats.org/spreadsheetml/2006/main" count="560" uniqueCount="128">
  <si>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</si>
  <si>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</si>
  <si>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</si>
  <si>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</si>
  <si>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</si>
  <si>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</si>
  <si>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</si>
  <si>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</si>
  <si>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</si>
  <si>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</si>
  <si>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</si>
  <si>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</si>
  <si>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</si>
  <si>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</si>
  <si>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</si>
  <si>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</si>
  <si>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</si>
  <si>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</si>
  <si>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</si>
  <si>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</si>
  <si>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</si>
  <si>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</si>
  <si>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</si>
  <si>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</si>
  <si>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</si>
  <si>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</si>
  <si>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Мероприятие 2.1.1 Замена светильников с дуговыми ртутными лампами на светодиодные светильники в системах наружного овещения БГП</t>
  </si>
  <si>
    <t>Мероприятие 1.1.Обеспечение жильем граждан на основе принципов ипотечного кредитования</t>
  </si>
  <si>
    <t>Выполнено на отчетную дату (нарастающим итогом) (тыс.рублей)</t>
  </si>
  <si>
    <t>11</t>
  </si>
  <si>
    <t>12</t>
  </si>
  <si>
    <t>14</t>
  </si>
  <si>
    <t>15</t>
  </si>
  <si>
    <t>16</t>
  </si>
  <si>
    <t>13</t>
  </si>
  <si>
    <t>17</t>
  </si>
  <si>
    <t>18</t>
  </si>
  <si>
    <t>19</t>
  </si>
  <si>
    <t>20</t>
  </si>
  <si>
    <t>о реализации муниципальных программ Бокситогорского городского поселения Бокситогорского муниципального района</t>
  </si>
  <si>
    <t>Комитет по управлению муниципальным имуществом</t>
  </si>
  <si>
    <t>Отдел по социальной политике</t>
  </si>
  <si>
    <t>Итого по программам Бокситогорского муниципального района</t>
  </si>
  <si>
    <t>Отдел по делам гражданской обороны и чрезвычайных ситуаций администрации</t>
  </si>
  <si>
    <t>Комитет жилищно-коммунального хозяйства</t>
  </si>
  <si>
    <t>Комитет по жилищно-коммунальному хозяйству</t>
  </si>
  <si>
    <t>1</t>
  </si>
  <si>
    <t xml:space="preserve"> </t>
  </si>
  <si>
    <t>Комплексы процессных мероприятий</t>
  </si>
  <si>
    <t>Комплекс процессных мероприятий 1 "Содержание и ремонт автомобильных дорог общего пользования, дворовых территорий, проездов к многоквартирным домам"</t>
  </si>
  <si>
    <t xml:space="preserve">Мероприятие 1.1. 
Ремонт дворовых территорий многоквартирных домов и проездов к дворовым территориям многоквартирных домов
</t>
  </si>
  <si>
    <t xml:space="preserve">Мероприятие 1.2. 
Ремонт  дорог частного сектора
</t>
  </si>
  <si>
    <t xml:space="preserve">Мероприятие 1.3. 
Прочие мероприятия, связанные с ремонтом дорог и дворовых территорий
</t>
  </si>
  <si>
    <t xml:space="preserve">Мероприятие 1.4. 
Ремонт автомобильных дорог общего пользования местного значения
</t>
  </si>
  <si>
    <t xml:space="preserve">Мероприятие 1.5 
Содержание сети автомобильных дорог общего пользования местного значения
</t>
  </si>
  <si>
    <t xml:space="preserve">Мероприятие 1.6. 
Приобретение техники по лизингу
</t>
  </si>
  <si>
    <t xml:space="preserve">Комплекс процессных мероприятий 2 Повышение безопасности дорожного движения </t>
  </si>
  <si>
    <t xml:space="preserve">Мероприятие 2.1. 
Оборудование улично-дорожной сети техническими средствами организации дорожного движения
</t>
  </si>
  <si>
    <t>Комплекс процессных мероприятий 3 Обеспечение регулярных пассажирских перевозок на территории Бокситогорского городского поселения</t>
  </si>
  <si>
    <t xml:space="preserve">Мероприятие 3.1. 
Обеспечение работ по осуществлению регулярных перевозок пассажиров и багажа по регулируемым тарифам на территории Бокситогорского городского поселения
</t>
  </si>
  <si>
    <t xml:space="preserve">Проект 1 
Мероприятия, направленные на достижение цели федерального проекта "Дорожная сеть"
</t>
  </si>
  <si>
    <t xml:space="preserve">Мероприятие проекта 1. 
Капитальный ремонт и ремонт автомобильных дорог общего пользования местного значения, имеющих приоритетный социально-значимый характер 
</t>
  </si>
  <si>
    <t>Итого по проекту</t>
  </si>
  <si>
    <t xml:space="preserve"> Содержание автомобильных дорог общего пользования и обеспечение регулярных пассажирских перевозок на территории Бокситогорского  городского поселения 
на 2022-2024 годы
</t>
  </si>
  <si>
    <t>Федеральный проект 1 "Формирование комфортной городской среды"</t>
  </si>
  <si>
    <t>Мероприятие проекта 1.Реализация программ формирования современной городской среды</t>
  </si>
  <si>
    <t>Комплекс процессных мероприятий 1 Благоустройство общественных и дворовых территорий</t>
  </si>
  <si>
    <t>Мероприятие 1.2. Благоустройство общественных территорий</t>
  </si>
  <si>
    <t xml:space="preserve">Формирование современной городской среды г. Бокситогорска Бокситогорского муниципального района на 2022 – 2024 годы
</t>
  </si>
  <si>
    <t xml:space="preserve">Обеспечение качественным жильем граждан на территории Бокситогорского городского поселения Бокситогорского муниципального района на 2022-2024 годы
</t>
  </si>
  <si>
    <t xml:space="preserve">Комплекс процессных мероприятий 1
Поддержка граждан, нуждающихся в улучшении жилищных условий, в том числе молодежи 
</t>
  </si>
  <si>
    <t xml:space="preserve">Комплекс процессных мероприятий 2 
Проведение капитального ремонта многоквартирных домов
</t>
  </si>
  <si>
    <t xml:space="preserve">Мероприятие 2.1.
 Проведение выборочного капитального ремонта жилых помещений муниципального жилищного фонда
</t>
  </si>
  <si>
    <t xml:space="preserve">Мероприятие 2.2. 
Проведение дезинсекции жилых помещений муниципального жилищного фонда
</t>
  </si>
  <si>
    <t xml:space="preserve">Мероприятие 2.3. 
Установка ИПУ ТЭР в муниципальном жилищном фонде
</t>
  </si>
  <si>
    <t xml:space="preserve">Мероприятие 2.4. 
Проведение обследования жилых помещений, в том числе жилых помещений инвалидов, и общего имущества в многоквартирных домах
</t>
  </si>
  <si>
    <t xml:space="preserve">Мероприятие 2.5. 
Обеспечение своевременного проведения капитального ремонта общего имущества в  многоквартирных домах, расположенных на территории Бокситогорского городского поселения
</t>
  </si>
  <si>
    <t>Обеспечение устойчивого функционирования и развития коммунальной инфраструктуры в Бокситогорскм городском поселении на 2022-2024 годы</t>
  </si>
  <si>
    <t xml:space="preserve">Комплекс процессных мероприятий 1 
Развитие коммунальной инфраструктуры 
</t>
  </si>
  <si>
    <t xml:space="preserve">Мероприятие 1.1 
Мероприятия по реконструкции объектов теплоэнергетики, включая проектно-изыскательские
</t>
  </si>
  <si>
    <t xml:space="preserve">Мероприятие 1.2 
Техническое обслуживание наружных газопроводных сетей 
</t>
  </si>
  <si>
    <t xml:space="preserve">Мероприятие 1.3 
Субсидии на возмещение недополученных доходов в связи с  оказанием банных услуг
</t>
  </si>
  <si>
    <t>Комплекс процессных мероприятий 2 Энергосбережение и повышение энергетической эффективности</t>
  </si>
  <si>
    <t xml:space="preserve">Мероприятие 2.2 
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
</t>
  </si>
  <si>
    <t xml:space="preserve">Комплекс процессных мероприятий 3 
Благоустройство территорий
</t>
  </si>
  <si>
    <t xml:space="preserve">Мероприятие 3.1 
Санитарная очистка и уборка территории
</t>
  </si>
  <si>
    <t xml:space="preserve">Мероприятие 3.2 
Организация уличного освещения
</t>
  </si>
  <si>
    <t xml:space="preserve">Мероприятие 3.3
Озеленение
</t>
  </si>
  <si>
    <t xml:space="preserve">Мероприятие 3.4 
Возмещение затрат в связи с выполнением работ по благоустройству
</t>
  </si>
  <si>
    <t xml:space="preserve">Мероприятие 3.5 
Содержание и ремонт ливневой канализации на территории 
</t>
  </si>
  <si>
    <t xml:space="preserve">Мероприятие 3.6 
Содержание мест захоронения и гражданских кладбищ
</t>
  </si>
  <si>
    <t xml:space="preserve">Мероприятие 3.7 
Прочие мероприятия по благоустройству
</t>
  </si>
  <si>
    <t xml:space="preserve">Комплекс процессных мероприятий 4 
Мероприятия, направленные на развитие территорий Бокситогорского городского поселения
</t>
  </si>
  <si>
    <t xml:space="preserve">Мероприятие 4.1 
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
</t>
  </si>
  <si>
    <t xml:space="preserve">Мероприятие 4.2 
Реализация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
</t>
  </si>
  <si>
    <t>Объем финансового обеспечения муниципальной программы в отчетном году (тыс.рублей)</t>
  </si>
  <si>
    <t xml:space="preserve"> Управление собственностью Бокситогорского городского поселения Бокситогорского муниципального района на 2022 – 2024  годы 
</t>
  </si>
  <si>
    <t xml:space="preserve">Развитие социальной и культурной сферы города Бокситогорска на 2022-2024 годы
</t>
  </si>
  <si>
    <t>Безопасность Бокситогорского городского поселения Бокситогорского муниципального района на 2022-2024 годы</t>
  </si>
  <si>
    <t>Комплекс процессных мероприятий 1 "Обеспечение правопорядка и профилактика правонарушений на территории Бокситогорского городского поселения  Бокситогорского муниципального района"</t>
  </si>
  <si>
    <t xml:space="preserve">Мероприятие 1.1 
Реализация мер по обеспечению общественного порядка на территории Бокситогорского городского поселения
</t>
  </si>
  <si>
    <t xml:space="preserve">Комплекс процессных мероприятий 2
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
</t>
  </si>
  <si>
    <t xml:space="preserve">Мероприятие 2.1
Обеспечение организационно-технических мероприятий гражданской обороны, защиты населения и территорий от чрезвычайных ситуаций
</t>
  </si>
  <si>
    <t xml:space="preserve">Мероприятие 2.2
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 
</t>
  </si>
  <si>
    <t xml:space="preserve">Мероприятие 2.3
Развитие местной системы оповещения 
</t>
  </si>
  <si>
    <t xml:space="preserve">Мероприятие 2.4
Осуществление комплекса мер по укреплению пожарной безопасности территории 
</t>
  </si>
  <si>
    <t>Комплекс процессных мероприятий 1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</si>
  <si>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 xml:space="preserve">Мероприятие 1.1
Государственный кадастровый учет, оценка и иные мероприятия в целях внесения сведений в Единый государственный реестр недвижимости
</t>
  </si>
  <si>
    <t xml:space="preserve">Мероприятие 1.2
Подготовка и актуализация документов в области градостроительной деятельности
</t>
  </si>
  <si>
    <t>Комплекс процессных мероприятий 2 "Обеспечение содержания и использования муниципальной собственности "</t>
  </si>
  <si>
    <t xml:space="preserve">Мероприятие 2.1
Владение, пользование и распоряжение муниципальной собственностью
</t>
  </si>
  <si>
    <t xml:space="preserve">Мероприятие 1.1. 
Организация занятости подростков и молодежи 
</t>
  </si>
  <si>
    <t xml:space="preserve">Мероприятие 1.2.
Поддержка содействия трудовой адаптации и занятости молодежи
</t>
  </si>
  <si>
    <t>Комплекс  2 Развитие физической культуры и спорта города Бокситогорска</t>
  </si>
  <si>
    <t>Мероприятие 2.1 Обеспечение деятельности (услуги, работы) муниципальных учреждений.</t>
  </si>
  <si>
    <t xml:space="preserve">Мероприятие 2.2
Укрепление материально-технической базы 
</t>
  </si>
  <si>
    <t xml:space="preserve">Мероприятие 2.3
Поддержка развития общественной инфраструктуры муниципального значения
</t>
  </si>
  <si>
    <t>Мероприятия, направленные на достижение целей федерального проекта  «Спорт – норма жизни»</t>
  </si>
  <si>
    <t>Мероприятие 1
Капитальный ремонт объектов физической культуры и спорта</t>
  </si>
  <si>
    <t>Комплекс процессных мероприятий 1  Трудовая адаптация подростков и молодежи города Бокситогорска</t>
  </si>
  <si>
    <t xml:space="preserve">Мероприятие 3.78
Субсидия на комплекс мероприятий по борьбе с борщевиком Сосновского
</t>
  </si>
  <si>
    <t>21</t>
  </si>
  <si>
    <t>январь - декабрь 2022 года</t>
  </si>
  <si>
    <t xml:space="preserve">Мероприятие 1.4 Мероприятия, направленные на безаварийную работу оюъектов водоснабжения и водоотведения
</t>
  </si>
  <si>
    <t>январь-декабрь 2022 года</t>
  </si>
  <si>
    <t>январь -декабрь 2022 года</t>
  </si>
  <si>
    <t>22</t>
  </si>
  <si>
    <t>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</si>
</sst>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.0%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2" fontId="5" fillId="25" borderId="10" xfId="0" applyNumberFormat="1" applyFont="1" applyFill="1" applyBorder="1" applyAlignment="1">
      <alignment horizontal="center" vertical="center" wrapText="1"/>
    </xf>
    <xf numFmtId="4" fontId="5" fillId="25" borderId="10" xfId="0" applyNumberFormat="1" applyFont="1" applyFill="1" applyBorder="1" applyAlignment="1">
      <alignment horizontal="center" vertical="center" wrapText="1"/>
    </xf>
    <xf numFmtId="2" fontId="5" fillId="25" borderId="11" xfId="0" applyNumberFormat="1" applyFont="1" applyFill="1" applyBorder="1" applyAlignment="1">
      <alignment horizontal="center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2" fontId="5" fillId="25" borderId="12" xfId="0" applyNumberFormat="1" applyFont="1" applyFill="1" applyBorder="1" applyAlignment="1">
      <alignment horizontal="center" vertical="center" wrapText="1"/>
    </xf>
    <xf numFmtId="4" fontId="5" fillId="25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24" borderId="13" xfId="0" applyNumberFormat="1" applyFont="1" applyFill="1" applyBorder="1" applyAlignment="1">
      <alignment horizontal="center" vertical="center" wrapText="1"/>
    </xf>
    <xf numFmtId="2" fontId="3" fillId="24" borderId="14" xfId="0" applyNumberFormat="1" applyFont="1" applyFill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9" fontId="7" fillId="9" borderId="16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7" xfId="0" applyFont="1" applyFill="1" applyBorder="1" applyAlignment="1">
      <alignment/>
    </xf>
    <xf numFmtId="49" fontId="7" fillId="9" borderId="18" xfId="0" applyNumberFormat="1" applyFont="1" applyFill="1" applyBorder="1" applyAlignment="1">
      <alignment horizontal="left"/>
    </xf>
    <xf numFmtId="0" fontId="3" fillId="9" borderId="19" xfId="0" applyFont="1" applyFill="1" applyBorder="1" applyAlignment="1">
      <alignment horizontal="left"/>
    </xf>
    <xf numFmtId="0" fontId="5" fillId="9" borderId="19" xfId="0" applyFont="1" applyFill="1" applyBorder="1" applyAlignment="1">
      <alignment/>
    </xf>
    <xf numFmtId="4" fontId="3" fillId="9" borderId="19" xfId="0" applyNumberFormat="1" applyFont="1" applyFill="1" applyBorder="1" applyAlignment="1">
      <alignment/>
    </xf>
    <xf numFmtId="0" fontId="3" fillId="9" borderId="19" xfId="0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3" fillId="24" borderId="20" xfId="0" applyNumberFormat="1" applyFont="1" applyFill="1" applyBorder="1" applyAlignment="1">
      <alignment horizontal="center" vertical="center" wrapText="1"/>
    </xf>
    <xf numFmtId="4" fontId="3" fillId="24" borderId="20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4" fontId="3" fillId="24" borderId="12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2" fontId="3" fillId="24" borderId="21" xfId="0" applyNumberFormat="1" applyFont="1" applyFill="1" applyBorder="1" applyAlignment="1">
      <alignment horizontal="center" vertical="center" wrapText="1"/>
    </xf>
    <xf numFmtId="4" fontId="3" fillId="24" borderId="21" xfId="0" applyNumberFormat="1" applyFont="1" applyFill="1" applyBorder="1" applyAlignment="1">
      <alignment horizontal="center" vertical="center" wrapText="1"/>
    </xf>
    <xf numFmtId="4" fontId="4" fillId="9" borderId="19" xfId="0" applyNumberFormat="1" applyFont="1" applyFill="1" applyBorder="1" applyAlignment="1">
      <alignment/>
    </xf>
    <xf numFmtId="0" fontId="3" fillId="9" borderId="22" xfId="0" applyFont="1" applyFill="1" applyBorder="1" applyAlignment="1">
      <alignment/>
    </xf>
    <xf numFmtId="4" fontId="4" fillId="3" borderId="20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vertical="top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/>
    </xf>
    <xf numFmtId="2" fontId="3" fillId="3" borderId="10" xfId="0" applyNumberFormat="1" applyFont="1" applyFill="1" applyBorder="1" applyAlignment="1">
      <alignment horizontal="center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4" fontId="3" fillId="24" borderId="25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2" fontId="3" fillId="24" borderId="26" xfId="0" applyNumberFormat="1" applyFont="1" applyFill="1" applyBorder="1" applyAlignment="1">
      <alignment horizontal="center" vertical="center" wrapText="1"/>
    </xf>
    <xf numFmtId="2" fontId="3" fillId="24" borderId="27" xfId="0" applyNumberFormat="1" applyFont="1" applyFill="1" applyBorder="1" applyAlignment="1">
      <alignment horizontal="center" vertical="center" wrapText="1"/>
    </xf>
    <xf numFmtId="2" fontId="3" fillId="24" borderId="28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2" fontId="4" fillId="24" borderId="12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2" fontId="4" fillId="24" borderId="26" xfId="0" applyNumberFormat="1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wrapText="1"/>
    </xf>
    <xf numFmtId="2" fontId="3" fillId="24" borderId="11" xfId="0" applyNumberFormat="1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49" fontId="3" fillId="24" borderId="29" xfId="0" applyNumberFormat="1" applyFont="1" applyFill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vertical="center" wrapText="1"/>
    </xf>
    <xf numFmtId="10" fontId="4" fillId="24" borderId="11" xfId="0" applyNumberFormat="1" applyFont="1" applyFill="1" applyBorder="1" applyAlignment="1">
      <alignment horizontal="center" vertical="center" wrapText="1"/>
    </xf>
    <xf numFmtId="2" fontId="3" fillId="24" borderId="30" xfId="0" applyNumberFormat="1" applyFont="1" applyFill="1" applyBorder="1" applyAlignment="1">
      <alignment horizontal="center" vertical="center" wrapText="1"/>
    </xf>
    <xf numFmtId="49" fontId="3" fillId="24" borderId="31" xfId="0" applyNumberFormat="1" applyFont="1" applyFill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left" vertical="center" wrapText="1"/>
    </xf>
    <xf numFmtId="2" fontId="8" fillId="24" borderId="21" xfId="0" applyNumberFormat="1" applyFont="1" applyFill="1" applyBorder="1" applyAlignment="1">
      <alignment horizontal="left" vertical="center" wrapText="1"/>
    </xf>
    <xf numFmtId="10" fontId="4" fillId="24" borderId="21" xfId="0" applyNumberFormat="1" applyFont="1" applyFill="1" applyBorder="1" applyAlignment="1">
      <alignment horizontal="center" vertical="center" wrapText="1"/>
    </xf>
    <xf numFmtId="2" fontId="3" fillId="24" borderId="32" xfId="0" applyNumberFormat="1" applyFont="1" applyFill="1" applyBorder="1" applyAlignment="1">
      <alignment horizontal="center" vertical="center" wrapText="1"/>
    </xf>
    <xf numFmtId="49" fontId="3" fillId="24" borderId="33" xfId="0" applyNumberFormat="1" applyFont="1" applyFill="1" applyBorder="1" applyAlignment="1">
      <alignment horizontal="center" vertical="center" wrapText="1"/>
    </xf>
    <xf numFmtId="2" fontId="8" fillId="24" borderId="20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0" fontId="3" fillId="24" borderId="21" xfId="0" applyFont="1" applyFill="1" applyBorder="1" applyAlignment="1">
      <alignment horizontal="left" vertical="top" wrapText="1"/>
    </xf>
    <xf numFmtId="0" fontId="3" fillId="24" borderId="23" xfId="0" applyFont="1" applyFill="1" applyBorder="1" applyAlignment="1">
      <alignment horizontal="left" vertical="top" wrapText="1"/>
    </xf>
    <xf numFmtId="0" fontId="3" fillId="24" borderId="20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2" fontId="4" fillId="2" borderId="11" xfId="0" applyNumberFormat="1" applyFont="1" applyFill="1" applyBorder="1" applyAlignment="1">
      <alignment horizontal="left" vertical="center" wrapText="1"/>
    </xf>
    <xf numFmtId="2" fontId="4" fillId="2" borderId="12" xfId="0" applyNumberFormat="1" applyFont="1" applyFill="1" applyBorder="1" applyAlignment="1">
      <alignment horizontal="left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center" vertical="center" wrapText="1"/>
    </xf>
    <xf numFmtId="10" fontId="4" fillId="2" borderId="12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center" vertical="center" wrapText="1"/>
    </xf>
    <xf numFmtId="2" fontId="4" fillId="2" borderId="37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left" vertical="center" wrapText="1"/>
    </xf>
    <xf numFmtId="2" fontId="9" fillId="3" borderId="11" xfId="0" applyNumberFormat="1" applyFont="1" applyFill="1" applyBorder="1" applyAlignment="1">
      <alignment horizontal="left" vertical="center" wrapText="1"/>
    </xf>
    <xf numFmtId="2" fontId="9" fillId="3" borderId="12" xfId="0" applyNumberFormat="1" applyFont="1" applyFill="1" applyBorder="1" applyAlignment="1">
      <alignment horizontal="left" vertical="center" wrapText="1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12" xfId="0" applyNumberFormat="1" applyFont="1" applyFill="1" applyBorder="1" applyAlignment="1">
      <alignment horizontal="center" vertical="center" wrapText="1"/>
    </xf>
    <xf numFmtId="2" fontId="3" fillId="3" borderId="36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2" fontId="3" fillId="3" borderId="37" xfId="0" applyNumberFormat="1" applyFont="1" applyFill="1" applyBorder="1" applyAlignment="1">
      <alignment horizontal="center" vertical="center" wrapText="1"/>
    </xf>
    <xf numFmtId="10" fontId="4" fillId="24" borderId="20" xfId="0" applyNumberFormat="1" applyFont="1" applyFill="1" applyBorder="1" applyAlignment="1">
      <alignment horizontal="center" vertical="center" wrapText="1"/>
    </xf>
    <xf numFmtId="2" fontId="3" fillId="24" borderId="38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49" fontId="4" fillId="3" borderId="29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11" xfId="0" applyNumberFormat="1" applyFont="1" applyFill="1" applyBorder="1" applyAlignment="1">
      <alignment vertical="center" wrapText="1"/>
    </xf>
    <xf numFmtId="2" fontId="4" fillId="3" borderId="12" xfId="0" applyNumberFormat="1" applyFont="1" applyFill="1" applyBorder="1" applyAlignment="1">
      <alignment vertical="center" wrapText="1"/>
    </xf>
    <xf numFmtId="2" fontId="4" fillId="3" borderId="36" xfId="0" applyNumberFormat="1" applyFont="1" applyFill="1" applyBorder="1" applyAlignment="1">
      <alignment horizontal="center" vertical="center" wrapText="1"/>
    </xf>
    <xf numFmtId="2" fontId="4" fillId="3" borderId="30" xfId="0" applyNumberFormat="1" applyFont="1" applyFill="1" applyBorder="1" applyAlignment="1">
      <alignment horizontal="center" vertical="center" wrapText="1"/>
    </xf>
    <xf numFmtId="2" fontId="4" fillId="3" borderId="37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2" fontId="4" fillId="2" borderId="23" xfId="0" applyNumberFormat="1" applyFont="1" applyFill="1" applyBorder="1" applyAlignment="1">
      <alignment horizontal="left" vertical="center" wrapText="1"/>
    </xf>
    <xf numFmtId="2" fontId="4" fillId="2" borderId="24" xfId="0" applyNumberFormat="1" applyFont="1" applyFill="1" applyBorder="1" applyAlignment="1">
      <alignment horizontal="left" vertical="center" wrapText="1"/>
    </xf>
    <xf numFmtId="10" fontId="4" fillId="2" borderId="25" xfId="0" applyNumberFormat="1" applyFont="1" applyFill="1" applyBorder="1" applyAlignment="1">
      <alignment horizontal="center" vertical="center" wrapText="1"/>
    </xf>
    <xf numFmtId="10" fontId="4" fillId="2" borderId="23" xfId="0" applyNumberFormat="1" applyFont="1" applyFill="1" applyBorder="1" applyAlignment="1">
      <alignment horizontal="center" vertical="center" wrapText="1"/>
    </xf>
    <xf numFmtId="10" fontId="4" fillId="2" borderId="24" xfId="0" applyNumberFormat="1" applyFont="1" applyFill="1" applyBorder="1" applyAlignment="1">
      <alignment horizontal="center" vertical="center" wrapText="1"/>
    </xf>
    <xf numFmtId="2" fontId="4" fillId="2" borderId="42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vertical="center" wrapText="1"/>
    </xf>
    <xf numFmtId="2" fontId="4" fillId="3" borderId="23" xfId="0" applyNumberFormat="1" applyFont="1" applyFill="1" applyBorder="1" applyAlignment="1">
      <alignment vertical="center" wrapText="1"/>
    </xf>
    <xf numFmtId="2" fontId="4" fillId="3" borderId="24" xfId="0" applyNumberFormat="1" applyFont="1" applyFill="1" applyBorder="1" applyAlignment="1">
      <alignment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10" fontId="4" fillId="3" borderId="23" xfId="0" applyNumberFormat="1" applyFont="1" applyFill="1" applyBorder="1" applyAlignment="1">
      <alignment horizontal="center" vertical="center" wrapText="1"/>
    </xf>
    <xf numFmtId="10" fontId="4" fillId="3" borderId="24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left" vertical="center" wrapText="1"/>
    </xf>
    <xf numFmtId="2" fontId="4" fillId="3" borderId="23" xfId="0" applyNumberFormat="1" applyFont="1" applyFill="1" applyBorder="1" applyAlignment="1">
      <alignment horizontal="left" vertical="center" wrapText="1"/>
    </xf>
    <xf numFmtId="2" fontId="4" fillId="3" borderId="24" xfId="0" applyNumberFormat="1" applyFont="1" applyFill="1" applyBorder="1" applyAlignment="1">
      <alignment horizontal="left" vertical="center" wrapText="1"/>
    </xf>
    <xf numFmtId="2" fontId="4" fillId="3" borderId="42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49" fontId="3" fillId="24" borderId="39" xfId="0" applyNumberFormat="1" applyFont="1" applyFill="1" applyBorder="1" applyAlignment="1">
      <alignment horizontal="center" vertical="center" wrapText="1"/>
    </xf>
    <xf numFmtId="49" fontId="3" fillId="24" borderId="40" xfId="0" applyNumberFormat="1" applyFont="1" applyFill="1" applyBorder="1" applyAlignment="1">
      <alignment horizontal="center" vertical="center" wrapText="1"/>
    </xf>
    <xf numFmtId="49" fontId="3" fillId="24" borderId="41" xfId="0" applyNumberFormat="1" applyFont="1" applyFill="1" applyBorder="1" applyAlignment="1">
      <alignment horizontal="center" vertical="center" wrapText="1"/>
    </xf>
    <xf numFmtId="2" fontId="3" fillId="24" borderId="25" xfId="0" applyNumberFormat="1" applyFont="1" applyFill="1" applyBorder="1" applyAlignment="1">
      <alignment horizontal="left" vertical="center" wrapText="1"/>
    </xf>
    <xf numFmtId="2" fontId="3" fillId="24" borderId="23" xfId="0" applyNumberFormat="1" applyFont="1" applyFill="1" applyBorder="1" applyAlignment="1">
      <alignment horizontal="left" vertical="center" wrapText="1"/>
    </xf>
    <xf numFmtId="2" fontId="3" fillId="24" borderId="24" xfId="0" applyNumberFormat="1" applyFont="1" applyFill="1" applyBorder="1" applyAlignment="1">
      <alignment horizontal="left" vertical="center" wrapText="1"/>
    </xf>
    <xf numFmtId="10" fontId="4" fillId="24" borderId="25" xfId="0" applyNumberFormat="1" applyFont="1" applyFill="1" applyBorder="1" applyAlignment="1">
      <alignment horizontal="center" vertical="center" wrapText="1"/>
    </xf>
    <xf numFmtId="10" fontId="4" fillId="24" borderId="23" xfId="0" applyNumberFormat="1" applyFont="1" applyFill="1" applyBorder="1" applyAlignment="1">
      <alignment horizontal="center" vertical="center" wrapText="1"/>
    </xf>
    <xf numFmtId="10" fontId="4" fillId="24" borderId="24" xfId="0" applyNumberFormat="1" applyFont="1" applyFill="1" applyBorder="1" applyAlignment="1">
      <alignment horizontal="center" vertical="center" wrapText="1"/>
    </xf>
    <xf numFmtId="2" fontId="3" fillId="24" borderId="42" xfId="0" applyNumberFormat="1" applyFont="1" applyFill="1" applyBorder="1" applyAlignment="1">
      <alignment horizontal="center" vertical="center" wrapText="1"/>
    </xf>
    <xf numFmtId="2" fontId="3" fillId="24" borderId="17" xfId="0" applyNumberFormat="1" applyFont="1" applyFill="1" applyBorder="1" applyAlignment="1">
      <alignment horizontal="center" vertical="center" wrapText="1"/>
    </xf>
    <xf numFmtId="2" fontId="3" fillId="24" borderId="22" xfId="0" applyNumberFormat="1" applyFont="1" applyFill="1" applyBorder="1" applyAlignment="1">
      <alignment horizontal="center" vertical="center" wrapText="1"/>
    </xf>
    <xf numFmtId="10" fontId="3" fillId="24" borderId="25" xfId="0" applyNumberFormat="1" applyFont="1" applyFill="1" applyBorder="1" applyAlignment="1">
      <alignment horizontal="center" vertical="center" wrapText="1"/>
    </xf>
    <xf numFmtId="10" fontId="3" fillId="24" borderId="23" xfId="0" applyNumberFormat="1" applyFont="1" applyFill="1" applyBorder="1" applyAlignment="1">
      <alignment horizontal="center" vertical="center" wrapText="1"/>
    </xf>
    <xf numFmtId="10" fontId="3" fillId="24" borderId="24" xfId="0" applyNumberFormat="1" applyFont="1" applyFill="1" applyBorder="1" applyAlignment="1">
      <alignment horizontal="center" vertical="center" wrapText="1"/>
    </xf>
    <xf numFmtId="2" fontId="8" fillId="24" borderId="23" xfId="0" applyNumberFormat="1" applyFont="1" applyFill="1" applyBorder="1" applyAlignment="1">
      <alignment vertical="center" wrapText="1"/>
    </xf>
    <xf numFmtId="2" fontId="3" fillId="24" borderId="26" xfId="0" applyNumberFormat="1" applyFont="1" applyFill="1" applyBorder="1" applyAlignment="1">
      <alignment horizontal="center" vertical="center" wrapText="1"/>
    </xf>
    <xf numFmtId="2" fontId="9" fillId="3" borderId="25" xfId="0" applyNumberFormat="1" applyFont="1" applyFill="1" applyBorder="1" applyAlignment="1">
      <alignment horizontal="left" vertical="center" wrapText="1"/>
    </xf>
    <xf numFmtId="2" fontId="9" fillId="3" borderId="23" xfId="0" applyNumberFormat="1" applyFont="1" applyFill="1" applyBorder="1" applyAlignment="1">
      <alignment horizontal="left" vertical="center" wrapText="1"/>
    </xf>
    <xf numFmtId="2" fontId="9" fillId="3" borderId="24" xfId="0" applyNumberFormat="1" applyFont="1" applyFill="1" applyBorder="1" applyAlignment="1">
      <alignment horizontal="left" vertical="center" wrapText="1"/>
    </xf>
    <xf numFmtId="2" fontId="8" fillId="24" borderId="25" xfId="0" applyNumberFormat="1" applyFont="1" applyFill="1" applyBorder="1" applyAlignment="1">
      <alignment horizontal="left" vertical="center" wrapText="1"/>
    </xf>
    <xf numFmtId="2" fontId="8" fillId="24" borderId="23" xfId="0" applyNumberFormat="1" applyFont="1" applyFill="1" applyBorder="1" applyAlignment="1">
      <alignment horizontal="left" vertical="center" wrapText="1"/>
    </xf>
    <xf numFmtId="2" fontId="8" fillId="24" borderId="24" xfId="0" applyNumberFormat="1" applyFont="1" applyFill="1" applyBorder="1" applyAlignment="1">
      <alignment horizontal="left" vertical="center" wrapText="1"/>
    </xf>
    <xf numFmtId="2" fontId="3" fillId="24" borderId="27" xfId="0" applyNumberFormat="1" applyFont="1" applyFill="1" applyBorder="1" applyAlignment="1">
      <alignment horizontal="center" vertical="center" wrapText="1"/>
    </xf>
    <xf numFmtId="2" fontId="3" fillId="24" borderId="28" xfId="0" applyNumberFormat="1" applyFont="1" applyFill="1" applyBorder="1" applyAlignment="1">
      <alignment horizontal="center" vertical="center" wrapText="1"/>
    </xf>
    <xf numFmtId="2" fontId="8" fillId="24" borderId="20" xfId="0" applyNumberFormat="1" applyFont="1" applyFill="1" applyBorder="1" applyAlignment="1">
      <alignment vertical="center" wrapText="1"/>
    </xf>
    <xf numFmtId="0" fontId="2" fillId="24" borderId="0" xfId="0" applyFont="1" applyFill="1" applyAlignment="1">
      <alignment horizontal="center"/>
    </xf>
    <xf numFmtId="0" fontId="5" fillId="9" borderId="43" xfId="0" applyFont="1" applyFill="1" applyBorder="1" applyAlignment="1">
      <alignment vertical="top" wrapText="1"/>
    </xf>
    <xf numFmtId="0" fontId="5" fillId="9" borderId="42" xfId="0" applyFont="1" applyFill="1" applyBorder="1" applyAlignment="1">
      <alignment vertical="top" wrapText="1"/>
    </xf>
    <xf numFmtId="2" fontId="8" fillId="24" borderId="21" xfId="0" applyNumberFormat="1" applyFont="1" applyFill="1" applyBorder="1" applyAlignment="1">
      <alignment vertical="center" wrapText="1"/>
    </xf>
    <xf numFmtId="49" fontId="7" fillId="9" borderId="44" xfId="0" applyNumberFormat="1" applyFont="1" applyFill="1" applyBorder="1" applyAlignment="1">
      <alignment horizontal="left" vertical="top"/>
    </xf>
    <xf numFmtId="49" fontId="7" fillId="9" borderId="43" xfId="0" applyNumberFormat="1" applyFont="1" applyFill="1" applyBorder="1" applyAlignment="1">
      <alignment horizontal="left" vertical="top"/>
    </xf>
    <xf numFmtId="0" fontId="5" fillId="9" borderId="43" xfId="0" applyFont="1" applyFill="1" applyBorder="1" applyAlignment="1">
      <alignment horizontal="left" vertical="top" wrapText="1"/>
    </xf>
    <xf numFmtId="0" fontId="5" fillId="9" borderId="42" xfId="0" applyFont="1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2" fontId="4" fillId="24" borderId="27" xfId="0" applyNumberFormat="1" applyFont="1" applyFill="1" applyBorder="1" applyAlignment="1">
      <alignment horizontal="center" vertical="center" wrapText="1"/>
    </xf>
    <xf numFmtId="2" fontId="4" fillId="24" borderId="26" xfId="0" applyNumberFormat="1" applyFont="1" applyFill="1" applyBorder="1" applyAlignment="1">
      <alignment horizontal="center" vertical="center" wrapText="1"/>
    </xf>
    <xf numFmtId="2" fontId="4" fillId="24" borderId="28" xfId="0" applyNumberFormat="1" applyFont="1" applyFill="1" applyBorder="1" applyAlignment="1">
      <alignment horizontal="center" vertical="center" wrapText="1"/>
    </xf>
    <xf numFmtId="49" fontId="4" fillId="24" borderId="39" xfId="0" applyNumberFormat="1" applyFont="1" applyFill="1" applyBorder="1" applyAlignment="1">
      <alignment horizontal="center" vertical="center" wrapText="1"/>
    </xf>
    <xf numFmtId="49" fontId="4" fillId="24" borderId="40" xfId="0" applyNumberFormat="1" applyFont="1" applyFill="1" applyBorder="1" applyAlignment="1">
      <alignment horizontal="center" vertical="center" wrapText="1"/>
    </xf>
    <xf numFmtId="49" fontId="4" fillId="24" borderId="41" xfId="0" applyNumberFormat="1" applyFont="1" applyFill="1" applyBorder="1" applyAlignment="1">
      <alignment horizontal="center" vertical="center" wrapText="1"/>
    </xf>
    <xf numFmtId="2" fontId="4" fillId="24" borderId="25" xfId="0" applyNumberFormat="1" applyFont="1" applyFill="1" applyBorder="1" applyAlignment="1">
      <alignment horizontal="left" vertical="center" wrapText="1"/>
    </xf>
    <xf numFmtId="2" fontId="4" fillId="24" borderId="23" xfId="0" applyNumberFormat="1" applyFont="1" applyFill="1" applyBorder="1" applyAlignment="1">
      <alignment horizontal="left" vertical="center" wrapText="1"/>
    </xf>
    <xf numFmtId="2" fontId="4" fillId="24" borderId="24" xfId="0" applyNumberFormat="1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left" vertical="top"/>
    </xf>
    <xf numFmtId="0" fontId="3" fillId="24" borderId="20" xfId="0" applyFont="1" applyFill="1" applyBorder="1" applyAlignment="1">
      <alignment horizontal="left" vertical="top"/>
    </xf>
    <xf numFmtId="179" fontId="4" fillId="24" borderId="25" xfId="57" applyNumberFormat="1" applyFont="1" applyFill="1" applyBorder="1" applyAlignment="1">
      <alignment horizontal="center" vertical="center"/>
    </xf>
    <xf numFmtId="179" fontId="4" fillId="24" borderId="23" xfId="57" applyNumberFormat="1" applyFont="1" applyFill="1" applyBorder="1" applyAlignment="1">
      <alignment horizontal="center" vertical="center"/>
    </xf>
    <xf numFmtId="179" fontId="4" fillId="24" borderId="24" xfId="57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left" vertical="center" wrapText="1"/>
    </xf>
    <xf numFmtId="2" fontId="4" fillId="24" borderId="11" xfId="0" applyNumberFormat="1" applyFont="1" applyFill="1" applyBorder="1" applyAlignment="1">
      <alignment horizontal="left" vertical="center" wrapText="1"/>
    </xf>
    <xf numFmtId="10" fontId="4" fillId="24" borderId="10" xfId="0" applyNumberFormat="1" applyFont="1" applyFill="1" applyBorder="1" applyAlignment="1">
      <alignment horizontal="center" vertical="center" wrapText="1"/>
    </xf>
    <xf numFmtId="10" fontId="4" fillId="24" borderId="12" xfId="0" applyNumberFormat="1" applyFont="1" applyFill="1" applyBorder="1" applyAlignment="1">
      <alignment horizontal="center" vertical="center" wrapText="1"/>
    </xf>
    <xf numFmtId="2" fontId="4" fillId="24" borderId="45" xfId="0" applyNumberFormat="1" applyFont="1" applyFill="1" applyBorder="1" applyAlignment="1">
      <alignment horizontal="center" vertical="center" wrapText="1"/>
    </xf>
    <xf numFmtId="2" fontId="4" fillId="24" borderId="46" xfId="0" applyNumberFormat="1" applyFont="1" applyFill="1" applyBorder="1" applyAlignment="1">
      <alignment horizontal="center" vertical="center" wrapText="1"/>
    </xf>
    <xf numFmtId="2" fontId="4" fillId="24" borderId="47" xfId="0" applyNumberFormat="1" applyFont="1" applyFill="1" applyBorder="1" applyAlignment="1">
      <alignment horizontal="center" vertical="center" wrapText="1"/>
    </xf>
    <xf numFmtId="49" fontId="5" fillId="25" borderId="39" xfId="0" applyNumberFormat="1" applyFont="1" applyFill="1" applyBorder="1" applyAlignment="1">
      <alignment horizontal="center" vertical="center" wrapText="1"/>
    </xf>
    <xf numFmtId="49" fontId="5" fillId="25" borderId="40" xfId="0" applyNumberFormat="1" applyFont="1" applyFill="1" applyBorder="1" applyAlignment="1">
      <alignment horizontal="center" vertical="center" wrapText="1"/>
    </xf>
    <xf numFmtId="49" fontId="5" fillId="25" borderId="41" xfId="0" applyNumberFormat="1" applyFont="1" applyFill="1" applyBorder="1" applyAlignment="1">
      <alignment horizontal="center" vertical="center" wrapText="1"/>
    </xf>
    <xf numFmtId="2" fontId="5" fillId="25" borderId="25" xfId="0" applyNumberFormat="1" applyFont="1" applyFill="1" applyBorder="1" applyAlignment="1">
      <alignment horizontal="left" vertical="center" wrapText="1"/>
    </xf>
    <xf numFmtId="2" fontId="5" fillId="25" borderId="23" xfId="0" applyNumberFormat="1" applyFont="1" applyFill="1" applyBorder="1" applyAlignment="1">
      <alignment horizontal="left" vertical="center" wrapText="1"/>
    </xf>
    <xf numFmtId="2" fontId="5" fillId="25" borderId="24" xfId="0" applyNumberFormat="1" applyFont="1" applyFill="1" applyBorder="1" applyAlignment="1">
      <alignment horizontal="left" vertical="center" wrapText="1"/>
    </xf>
    <xf numFmtId="10" fontId="5" fillId="25" borderId="25" xfId="0" applyNumberFormat="1" applyFont="1" applyFill="1" applyBorder="1" applyAlignment="1">
      <alignment horizontal="center" vertical="center" wrapText="1"/>
    </xf>
    <xf numFmtId="10" fontId="5" fillId="25" borderId="23" xfId="0" applyNumberFormat="1" applyFont="1" applyFill="1" applyBorder="1" applyAlignment="1">
      <alignment horizontal="center" vertical="center" wrapText="1"/>
    </xf>
    <xf numFmtId="10" fontId="5" fillId="25" borderId="24" xfId="0" applyNumberFormat="1" applyFont="1" applyFill="1" applyBorder="1" applyAlignment="1">
      <alignment horizontal="center" vertical="center" wrapText="1"/>
    </xf>
    <xf numFmtId="2" fontId="5" fillId="25" borderId="27" xfId="0" applyNumberFormat="1" applyFont="1" applyFill="1" applyBorder="1" applyAlignment="1">
      <alignment horizontal="center" vertical="center" wrapText="1"/>
    </xf>
    <xf numFmtId="2" fontId="5" fillId="25" borderId="26" xfId="0" applyNumberFormat="1" applyFont="1" applyFill="1" applyBorder="1" applyAlignment="1">
      <alignment horizontal="center" vertical="center" wrapText="1"/>
    </xf>
    <xf numFmtId="2" fontId="5" fillId="25" borderId="28" xfId="0" applyNumberFormat="1" applyFont="1" applyFill="1" applyBorder="1" applyAlignment="1">
      <alignment horizontal="center" vertical="center" wrapText="1"/>
    </xf>
    <xf numFmtId="0" fontId="5" fillId="9" borderId="43" xfId="0" applyFont="1" applyFill="1" applyBorder="1" applyAlignment="1">
      <alignment wrapText="1"/>
    </xf>
    <xf numFmtId="0" fontId="5" fillId="9" borderId="42" xfId="0" applyFont="1" applyFill="1" applyBorder="1" applyAlignment="1">
      <alignment wrapText="1"/>
    </xf>
    <xf numFmtId="2" fontId="8" fillId="24" borderId="25" xfId="0" applyNumberFormat="1" applyFont="1" applyFill="1" applyBorder="1" applyAlignment="1">
      <alignment vertical="center" wrapText="1"/>
    </xf>
    <xf numFmtId="2" fontId="8" fillId="24" borderId="24" xfId="0" applyNumberFormat="1" applyFont="1" applyFill="1" applyBorder="1" applyAlignment="1">
      <alignment vertical="center" wrapText="1"/>
    </xf>
    <xf numFmtId="2" fontId="3" fillId="24" borderId="25" xfId="0" applyNumberFormat="1" applyFont="1" applyFill="1" applyBorder="1" applyAlignment="1">
      <alignment horizontal="left" vertical="top" wrapText="1"/>
    </xf>
    <xf numFmtId="2" fontId="3" fillId="24" borderId="23" xfId="0" applyNumberFormat="1" applyFont="1" applyFill="1" applyBorder="1" applyAlignment="1">
      <alignment horizontal="left" vertical="top" wrapText="1"/>
    </xf>
    <xf numFmtId="2" fontId="3" fillId="24" borderId="20" xfId="0" applyNumberFormat="1" applyFont="1" applyFill="1" applyBorder="1" applyAlignment="1">
      <alignment horizontal="left" vertical="top" wrapText="1"/>
    </xf>
    <xf numFmtId="179" fontId="4" fillId="24" borderId="25" xfId="57" applyNumberFormat="1" applyFont="1" applyFill="1" applyBorder="1" applyAlignment="1">
      <alignment horizontal="center" vertical="center" wrapText="1"/>
    </xf>
    <xf numFmtId="179" fontId="4" fillId="24" borderId="23" xfId="57" applyNumberFormat="1" applyFont="1" applyFill="1" applyBorder="1" applyAlignment="1">
      <alignment horizontal="center" vertical="center" wrapText="1"/>
    </xf>
    <xf numFmtId="179" fontId="4" fillId="24" borderId="24" xfId="57" applyNumberFormat="1" applyFont="1" applyFill="1" applyBorder="1" applyAlignment="1">
      <alignment horizontal="center" vertical="center" wrapText="1"/>
    </xf>
    <xf numFmtId="10" fontId="3" fillId="24" borderId="21" xfId="0" applyNumberFormat="1" applyFont="1" applyFill="1" applyBorder="1" applyAlignment="1">
      <alignment horizontal="center" vertical="center" wrapText="1"/>
    </xf>
    <xf numFmtId="10" fontId="3" fillId="24" borderId="20" xfId="0" applyNumberFormat="1" applyFont="1" applyFill="1" applyBorder="1" applyAlignment="1">
      <alignment horizontal="center" vertical="center" wrapText="1"/>
    </xf>
    <xf numFmtId="10" fontId="3" fillId="2" borderId="21" xfId="0" applyNumberFormat="1" applyFont="1" applyFill="1" applyBorder="1" applyAlignment="1">
      <alignment horizontal="center" vertical="center" wrapText="1"/>
    </xf>
    <xf numFmtId="10" fontId="3" fillId="2" borderId="23" xfId="0" applyNumberFormat="1" applyFont="1" applyFill="1" applyBorder="1" applyAlignment="1">
      <alignment horizontal="center" vertical="center" wrapText="1"/>
    </xf>
    <xf numFmtId="10" fontId="3" fillId="2" borderId="24" xfId="0" applyNumberFormat="1" applyFont="1" applyFill="1" applyBorder="1" applyAlignment="1">
      <alignment horizontal="center" vertical="center" wrapText="1"/>
    </xf>
    <xf numFmtId="10" fontId="4" fillId="3" borderId="21" xfId="0" applyNumberFormat="1" applyFont="1" applyFill="1" applyBorder="1" applyAlignment="1">
      <alignment horizontal="center" vertical="center" wrapText="1"/>
    </xf>
    <xf numFmtId="10" fontId="4" fillId="3" borderId="20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center" vertical="center" wrapText="1"/>
    </xf>
    <xf numFmtId="3" fontId="3" fillId="24" borderId="21" xfId="0" applyNumberFormat="1" applyFont="1" applyFill="1" applyBorder="1" applyAlignment="1">
      <alignment horizontal="center" vertical="center" wrapText="1"/>
    </xf>
    <xf numFmtId="3" fontId="3" fillId="24" borderId="23" xfId="0" applyNumberFormat="1" applyFont="1" applyFill="1" applyBorder="1" applyAlignment="1">
      <alignment horizontal="center" vertical="center" wrapText="1"/>
    </xf>
    <xf numFmtId="3" fontId="3" fillId="2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47"/>
  <sheetViews>
    <sheetView tabSelected="1" zoomScalePageLayoutView="0" workbookViewId="0" topLeftCell="A1">
      <selection activeCell="A349" sqref="A349"/>
    </sheetView>
  </sheetViews>
  <sheetFormatPr defaultColWidth="9.00390625" defaultRowHeight="12.75"/>
  <cols>
    <col min="1" max="1" width="7.75390625" style="0" customWidth="1"/>
    <col min="2" max="2" width="34.875" style="0" customWidth="1"/>
    <col min="3" max="3" width="19.625" style="0" customWidth="1"/>
    <col min="4" max="5" width="12.375" style="0" customWidth="1"/>
    <col min="6" max="6" width="15.375" style="0" customWidth="1"/>
    <col min="7" max="7" width="20.625" style="0" customWidth="1"/>
    <col min="8" max="8" width="19.00390625" style="0" customWidth="1"/>
  </cols>
  <sheetData>
    <row r="1" spans="1:8" ht="15.75">
      <c r="A1" s="204" t="s">
        <v>0</v>
      </c>
      <c r="B1" s="204"/>
      <c r="C1" s="204"/>
      <c r="D1" s="204"/>
      <c r="E1" s="204"/>
      <c r="F1" s="204"/>
      <c r="G1" s="204"/>
      <c r="H1" s="204"/>
    </row>
    <row r="2" spans="1:8" ht="15.75">
      <c r="A2" s="204" t="s">
        <v>39</v>
      </c>
      <c r="B2" s="204"/>
      <c r="C2" s="204"/>
      <c r="D2" s="204"/>
      <c r="E2" s="204"/>
      <c r="F2" s="204"/>
      <c r="G2" s="204"/>
      <c r="H2" s="204"/>
    </row>
    <row r="3" spans="1:8" s="1" customFormat="1" ht="16.5" thickBot="1">
      <c r="A3" s="204"/>
      <c r="B3" s="204"/>
      <c r="C3" s="204"/>
      <c r="D3" s="204"/>
      <c r="E3" s="204"/>
      <c r="F3" s="204"/>
      <c r="G3" s="204"/>
      <c r="H3" s="204"/>
    </row>
    <row r="4" spans="1:11" ht="30" customHeight="1">
      <c r="A4" s="208" t="s">
        <v>1</v>
      </c>
      <c r="B4" s="209"/>
      <c r="C4" s="210" t="s">
        <v>98</v>
      </c>
      <c r="D4" s="210"/>
      <c r="E4" s="210"/>
      <c r="F4" s="210"/>
      <c r="G4" s="210"/>
      <c r="H4" s="211"/>
      <c r="K4" t="s">
        <v>47</v>
      </c>
    </row>
    <row r="5" spans="1:8" ht="15" customHeight="1">
      <c r="A5" s="17" t="s">
        <v>2</v>
      </c>
      <c r="B5" s="18"/>
      <c r="C5" s="60" t="s">
        <v>122</v>
      </c>
      <c r="D5" s="19"/>
      <c r="E5" s="19"/>
      <c r="F5" s="19"/>
      <c r="G5" s="20"/>
      <c r="H5" s="21"/>
    </row>
    <row r="6" spans="1:8" ht="15.75" customHeight="1" thickBot="1">
      <c r="A6" s="22" t="s">
        <v>3</v>
      </c>
      <c r="B6" s="23"/>
      <c r="C6" s="24" t="s">
        <v>43</v>
      </c>
      <c r="D6" s="25"/>
      <c r="E6" s="25"/>
      <c r="F6" s="25"/>
      <c r="G6" s="26"/>
      <c r="H6" s="44"/>
    </row>
    <row r="7" spans="1:8" ht="140.25" customHeight="1" thickBot="1">
      <c r="A7" s="13" t="s">
        <v>4</v>
      </c>
      <c r="B7" s="14" t="s">
        <v>5</v>
      </c>
      <c r="C7" s="14" t="s">
        <v>6</v>
      </c>
      <c r="D7" s="15" t="s">
        <v>95</v>
      </c>
      <c r="E7" s="15" t="s">
        <v>8</v>
      </c>
      <c r="F7" s="15" t="s">
        <v>9</v>
      </c>
      <c r="G7" s="14" t="s">
        <v>10</v>
      </c>
      <c r="H7" s="16" t="s">
        <v>11</v>
      </c>
    </row>
    <row r="8" spans="1:8" ht="18.75" customHeight="1">
      <c r="A8" s="102">
        <v>1</v>
      </c>
      <c r="B8" s="103" t="s">
        <v>99</v>
      </c>
      <c r="C8" s="71" t="s">
        <v>12</v>
      </c>
      <c r="D8" s="28">
        <f aca="true" t="shared" si="0" ref="D8:F10">D12</f>
        <v>0</v>
      </c>
      <c r="E8" s="28">
        <f t="shared" si="0"/>
        <v>0</v>
      </c>
      <c r="F8" s="28">
        <f t="shared" si="0"/>
        <v>0</v>
      </c>
      <c r="G8" s="166">
        <f>SUM(F8:F11)/SUM(D8:D11)</f>
        <v>1</v>
      </c>
      <c r="H8" s="275"/>
    </row>
    <row r="9" spans="1:8" ht="17.25" customHeight="1">
      <c r="A9" s="102"/>
      <c r="B9" s="103"/>
      <c r="C9" s="71" t="s">
        <v>13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167"/>
      <c r="H9" s="273"/>
    </row>
    <row r="10" spans="1:8" ht="15.75" customHeight="1">
      <c r="A10" s="102"/>
      <c r="B10" s="103"/>
      <c r="C10" s="71" t="s">
        <v>14</v>
      </c>
      <c r="D10" s="28">
        <f t="shared" si="0"/>
        <v>187.2</v>
      </c>
      <c r="E10" s="28">
        <f t="shared" si="0"/>
        <v>187.2</v>
      </c>
      <c r="F10" s="28">
        <f t="shared" si="0"/>
        <v>187.2</v>
      </c>
      <c r="G10" s="167"/>
      <c r="H10" s="273"/>
    </row>
    <row r="11" spans="1:8" ht="14.25" customHeight="1">
      <c r="A11" s="102"/>
      <c r="B11" s="103"/>
      <c r="C11" s="71" t="s">
        <v>15</v>
      </c>
      <c r="D11" s="28">
        <f>D15</f>
        <v>0</v>
      </c>
      <c r="E11" s="28">
        <f>E15</f>
        <v>0</v>
      </c>
      <c r="F11" s="28">
        <f>F15</f>
        <v>0</v>
      </c>
      <c r="G11" s="268"/>
      <c r="H11" s="274"/>
    </row>
    <row r="12" spans="1:8" ht="18.75" customHeight="1">
      <c r="A12" s="87">
        <v>2</v>
      </c>
      <c r="B12" s="104" t="s">
        <v>100</v>
      </c>
      <c r="C12" s="72" t="s">
        <v>12</v>
      </c>
      <c r="D12" s="36">
        <v>0</v>
      </c>
      <c r="E12" s="36">
        <v>0</v>
      </c>
      <c r="F12" s="36">
        <v>0</v>
      </c>
      <c r="G12" s="262">
        <f>SUM(F12:F15)/SUM(D12:D15)</f>
        <v>1</v>
      </c>
      <c r="H12" s="276"/>
    </row>
    <row r="13" spans="1:8" ht="15.75" customHeight="1">
      <c r="A13" s="87"/>
      <c r="B13" s="105"/>
      <c r="C13" s="72" t="s">
        <v>13</v>
      </c>
      <c r="D13" s="36">
        <v>0</v>
      </c>
      <c r="E13" s="36">
        <v>0</v>
      </c>
      <c r="F13" s="36">
        <v>0</v>
      </c>
      <c r="G13" s="191"/>
      <c r="H13" s="277"/>
    </row>
    <row r="14" spans="1:8" ht="19.5" customHeight="1">
      <c r="A14" s="87"/>
      <c r="B14" s="105"/>
      <c r="C14" s="72" t="s">
        <v>14</v>
      </c>
      <c r="D14" s="36">
        <v>187.2</v>
      </c>
      <c r="E14" s="36">
        <v>187.2</v>
      </c>
      <c r="F14" s="36">
        <v>187.2</v>
      </c>
      <c r="G14" s="191"/>
      <c r="H14" s="277"/>
    </row>
    <row r="15" spans="1:8" ht="19.5" customHeight="1">
      <c r="A15" s="87"/>
      <c r="B15" s="106"/>
      <c r="C15" s="72" t="s">
        <v>15</v>
      </c>
      <c r="D15" s="36">
        <v>0</v>
      </c>
      <c r="E15" s="36">
        <v>0</v>
      </c>
      <c r="F15" s="36">
        <v>0</v>
      </c>
      <c r="G15" s="263"/>
      <c r="H15" s="278"/>
    </row>
    <row r="16" spans="1:8" ht="18" customHeight="1">
      <c r="A16" s="102">
        <v>3</v>
      </c>
      <c r="B16" s="107" t="s">
        <v>101</v>
      </c>
      <c r="C16" s="71" t="s">
        <v>12</v>
      </c>
      <c r="D16" s="28">
        <f aca="true" t="shared" si="1" ref="D16:F18">D20+D24+D28+D32</f>
        <v>0</v>
      </c>
      <c r="E16" s="28">
        <f t="shared" si="1"/>
        <v>0</v>
      </c>
      <c r="F16" s="28">
        <f t="shared" si="1"/>
        <v>0</v>
      </c>
      <c r="G16" s="267">
        <f>SUM(F16:F19)/SUM(D16:D19)</f>
        <v>1</v>
      </c>
      <c r="H16" s="272"/>
    </row>
    <row r="17" spans="1:8" ht="15" customHeight="1">
      <c r="A17" s="102"/>
      <c r="B17" s="108"/>
      <c r="C17" s="71" t="s">
        <v>13</v>
      </c>
      <c r="D17" s="28">
        <f t="shared" si="1"/>
        <v>0</v>
      </c>
      <c r="E17" s="28">
        <f t="shared" si="1"/>
        <v>0</v>
      </c>
      <c r="F17" s="28">
        <f t="shared" si="1"/>
        <v>0</v>
      </c>
      <c r="G17" s="167"/>
      <c r="H17" s="273"/>
    </row>
    <row r="18" spans="1:8" ht="15.75" customHeight="1">
      <c r="A18" s="102"/>
      <c r="B18" s="108"/>
      <c r="C18" s="71" t="s">
        <v>14</v>
      </c>
      <c r="D18" s="28">
        <f t="shared" si="1"/>
        <v>1517.6000000000001</v>
      </c>
      <c r="E18" s="28">
        <f t="shared" si="1"/>
        <v>1517.6000000000001</v>
      </c>
      <c r="F18" s="28">
        <f t="shared" si="1"/>
        <v>1517.6000000000001</v>
      </c>
      <c r="G18" s="167"/>
      <c r="H18" s="273"/>
    </row>
    <row r="19" spans="1:8" ht="21" customHeight="1">
      <c r="A19" s="102"/>
      <c r="B19" s="109"/>
      <c r="C19" s="71" t="s">
        <v>15</v>
      </c>
      <c r="D19" s="28">
        <f>D23+D27+D31+D35</f>
        <v>0</v>
      </c>
      <c r="E19" s="28">
        <f>E23+E27+E31+E35</f>
        <v>0</v>
      </c>
      <c r="F19" s="28">
        <f>F23+F27+F31+F35</f>
        <v>0</v>
      </c>
      <c r="G19" s="268"/>
      <c r="H19" s="274"/>
    </row>
    <row r="20" spans="1:8" ht="19.5" customHeight="1">
      <c r="A20" s="87">
        <v>4</v>
      </c>
      <c r="B20" s="88" t="s">
        <v>102</v>
      </c>
      <c r="C20" s="72" t="s">
        <v>12</v>
      </c>
      <c r="D20" s="36">
        <v>0</v>
      </c>
      <c r="E20" s="36">
        <v>0</v>
      </c>
      <c r="F20" s="36">
        <v>0</v>
      </c>
      <c r="G20" s="262">
        <f>SUM(F20:F23)/SUM(D20:D23)</f>
        <v>1</v>
      </c>
      <c r="H20" s="276"/>
    </row>
    <row r="21" spans="1:8" ht="21.75" customHeight="1">
      <c r="A21" s="87"/>
      <c r="B21" s="88"/>
      <c r="C21" s="72" t="s">
        <v>13</v>
      </c>
      <c r="D21" s="36">
        <v>0</v>
      </c>
      <c r="E21" s="36">
        <v>0</v>
      </c>
      <c r="F21" s="36">
        <v>0</v>
      </c>
      <c r="G21" s="191"/>
      <c r="H21" s="277"/>
    </row>
    <row r="22" spans="1:8" ht="21" customHeight="1">
      <c r="A22" s="87"/>
      <c r="B22" s="88"/>
      <c r="C22" s="72" t="s">
        <v>14</v>
      </c>
      <c r="D22" s="36">
        <v>68</v>
      </c>
      <c r="E22" s="36">
        <v>68</v>
      </c>
      <c r="F22" s="36">
        <v>68</v>
      </c>
      <c r="G22" s="191"/>
      <c r="H22" s="277"/>
    </row>
    <row r="23" spans="1:8" ht="18" customHeight="1">
      <c r="A23" s="87"/>
      <c r="B23" s="88"/>
      <c r="C23" s="72" t="s">
        <v>15</v>
      </c>
      <c r="D23" s="36">
        <v>0</v>
      </c>
      <c r="E23" s="36">
        <v>0</v>
      </c>
      <c r="F23" s="36">
        <v>0</v>
      </c>
      <c r="G23" s="263"/>
      <c r="H23" s="278"/>
    </row>
    <row r="24" spans="1:8" ht="18" customHeight="1">
      <c r="A24" s="87">
        <v>5</v>
      </c>
      <c r="B24" s="88" t="s">
        <v>103</v>
      </c>
      <c r="C24" s="72" t="s">
        <v>12</v>
      </c>
      <c r="D24" s="36">
        <v>0</v>
      </c>
      <c r="E24" s="36">
        <v>0</v>
      </c>
      <c r="F24" s="36">
        <v>0</v>
      </c>
      <c r="G24" s="262">
        <f>SUM(F24:F27)/SUM(D24:D27)</f>
        <v>1</v>
      </c>
      <c r="H24" s="276"/>
    </row>
    <row r="25" spans="1:8" ht="18.75" customHeight="1">
      <c r="A25" s="87"/>
      <c r="B25" s="88"/>
      <c r="C25" s="72" t="s">
        <v>13</v>
      </c>
      <c r="D25" s="36">
        <v>0</v>
      </c>
      <c r="E25" s="36">
        <v>0</v>
      </c>
      <c r="F25" s="36">
        <v>0</v>
      </c>
      <c r="G25" s="191"/>
      <c r="H25" s="277"/>
    </row>
    <row r="26" spans="1:8" ht="13.5" customHeight="1">
      <c r="A26" s="87"/>
      <c r="B26" s="88"/>
      <c r="C26" s="72" t="s">
        <v>14</v>
      </c>
      <c r="D26" s="36">
        <v>1168.9</v>
      </c>
      <c r="E26" s="36">
        <v>1168.9</v>
      </c>
      <c r="F26" s="36">
        <v>1168.9</v>
      </c>
      <c r="G26" s="191"/>
      <c r="H26" s="277"/>
    </row>
    <row r="27" spans="1:8" ht="15" customHeight="1">
      <c r="A27" s="87"/>
      <c r="B27" s="88"/>
      <c r="C27" s="72" t="s">
        <v>15</v>
      </c>
      <c r="D27" s="36">
        <v>0</v>
      </c>
      <c r="E27" s="36">
        <v>0</v>
      </c>
      <c r="F27" s="36">
        <v>0</v>
      </c>
      <c r="G27" s="263"/>
      <c r="H27" s="278"/>
    </row>
    <row r="28" spans="1:8" ht="16.5" customHeight="1">
      <c r="A28" s="87">
        <v>6</v>
      </c>
      <c r="B28" s="88" t="s">
        <v>104</v>
      </c>
      <c r="C28" s="72" t="s">
        <v>12</v>
      </c>
      <c r="D28" s="36">
        <v>0</v>
      </c>
      <c r="E28" s="36">
        <v>0</v>
      </c>
      <c r="F28" s="36">
        <v>0</v>
      </c>
      <c r="G28" s="262">
        <f>SUM(F28:F31)/SUM(D28:D31)</f>
        <v>1</v>
      </c>
      <c r="H28" s="276"/>
    </row>
    <row r="29" spans="1:8" ht="19.5" customHeight="1">
      <c r="A29" s="87"/>
      <c r="B29" s="88"/>
      <c r="C29" s="72" t="s">
        <v>13</v>
      </c>
      <c r="D29" s="36">
        <v>0</v>
      </c>
      <c r="E29" s="36">
        <v>0</v>
      </c>
      <c r="F29" s="36">
        <v>0</v>
      </c>
      <c r="G29" s="191"/>
      <c r="H29" s="277"/>
    </row>
    <row r="30" spans="1:8" ht="17.25" customHeight="1">
      <c r="A30" s="87"/>
      <c r="B30" s="88"/>
      <c r="C30" s="72" t="s">
        <v>14</v>
      </c>
      <c r="D30" s="36">
        <v>140</v>
      </c>
      <c r="E30" s="36">
        <v>140</v>
      </c>
      <c r="F30" s="36">
        <v>140</v>
      </c>
      <c r="G30" s="191"/>
      <c r="H30" s="277"/>
    </row>
    <row r="31" spans="1:8" ht="19.5" customHeight="1">
      <c r="A31" s="87"/>
      <c r="B31" s="88"/>
      <c r="C31" s="72" t="s">
        <v>15</v>
      </c>
      <c r="D31" s="36">
        <v>0</v>
      </c>
      <c r="E31" s="36">
        <v>0</v>
      </c>
      <c r="F31" s="36">
        <v>0</v>
      </c>
      <c r="G31" s="263"/>
      <c r="H31" s="278"/>
    </row>
    <row r="32" spans="1:8" ht="19.5" customHeight="1">
      <c r="A32" s="87">
        <v>7</v>
      </c>
      <c r="B32" s="88" t="s">
        <v>105</v>
      </c>
      <c r="C32" s="72" t="s">
        <v>12</v>
      </c>
      <c r="D32" s="36">
        <v>0</v>
      </c>
      <c r="E32" s="36">
        <v>0</v>
      </c>
      <c r="F32" s="36">
        <v>0</v>
      </c>
      <c r="G32" s="262">
        <f>SUM(F32:F35)/SUM(D32:D35)</f>
        <v>1</v>
      </c>
      <c r="H32" s="276"/>
    </row>
    <row r="33" spans="1:8" ht="15.75" customHeight="1">
      <c r="A33" s="87"/>
      <c r="B33" s="88"/>
      <c r="C33" s="72" t="s">
        <v>13</v>
      </c>
      <c r="D33" s="36">
        <v>0</v>
      </c>
      <c r="E33" s="36">
        <v>0</v>
      </c>
      <c r="F33" s="36">
        <v>0</v>
      </c>
      <c r="G33" s="191"/>
      <c r="H33" s="277"/>
    </row>
    <row r="34" spans="1:8" ht="19.5" customHeight="1">
      <c r="A34" s="87"/>
      <c r="B34" s="88"/>
      <c r="C34" s="72" t="s">
        <v>14</v>
      </c>
      <c r="D34" s="36">
        <v>140.7</v>
      </c>
      <c r="E34" s="36">
        <v>140.7</v>
      </c>
      <c r="F34" s="36">
        <v>140.7</v>
      </c>
      <c r="G34" s="191"/>
      <c r="H34" s="277"/>
    </row>
    <row r="35" spans="1:8" ht="17.25" customHeight="1">
      <c r="A35" s="87"/>
      <c r="B35" s="88"/>
      <c r="C35" s="72" t="s">
        <v>15</v>
      </c>
      <c r="D35" s="36">
        <v>0</v>
      </c>
      <c r="E35" s="36">
        <v>0</v>
      </c>
      <c r="F35" s="36">
        <v>0</v>
      </c>
      <c r="G35" s="263"/>
      <c r="H35" s="278"/>
    </row>
    <row r="36" spans="1:8" ht="18" customHeight="1">
      <c r="A36" s="89">
        <v>8</v>
      </c>
      <c r="B36" s="101" t="s">
        <v>18</v>
      </c>
      <c r="C36" s="73" t="s">
        <v>12</v>
      </c>
      <c r="D36" s="74">
        <f aca="true" t="shared" si="2" ref="D36:F39">D8+D16</f>
        <v>0</v>
      </c>
      <c r="E36" s="74">
        <f t="shared" si="2"/>
        <v>0</v>
      </c>
      <c r="F36" s="74">
        <f t="shared" si="2"/>
        <v>0</v>
      </c>
      <c r="G36" s="264">
        <f>SUM(F36:F39)/SUM(D36:D39)</f>
        <v>1</v>
      </c>
      <c r="H36" s="269"/>
    </row>
    <row r="37" spans="1:8" ht="19.5" customHeight="1">
      <c r="A37" s="89"/>
      <c r="B37" s="101"/>
      <c r="C37" s="73" t="s">
        <v>13</v>
      </c>
      <c r="D37" s="74">
        <f t="shared" si="2"/>
        <v>0</v>
      </c>
      <c r="E37" s="74">
        <f t="shared" si="2"/>
        <v>0</v>
      </c>
      <c r="F37" s="74">
        <f t="shared" si="2"/>
        <v>0</v>
      </c>
      <c r="G37" s="265"/>
      <c r="H37" s="270"/>
    </row>
    <row r="38" spans="1:8" ht="16.5" customHeight="1">
      <c r="A38" s="89"/>
      <c r="B38" s="101"/>
      <c r="C38" s="73" t="s">
        <v>14</v>
      </c>
      <c r="D38" s="74">
        <f t="shared" si="2"/>
        <v>1704.8000000000002</v>
      </c>
      <c r="E38" s="74">
        <f t="shared" si="2"/>
        <v>1704.8000000000002</v>
      </c>
      <c r="F38" s="74">
        <f t="shared" si="2"/>
        <v>1704.8000000000002</v>
      </c>
      <c r="G38" s="265"/>
      <c r="H38" s="270"/>
    </row>
    <row r="39" spans="1:8" ht="18" customHeight="1" thickBot="1">
      <c r="A39" s="89"/>
      <c r="B39" s="101"/>
      <c r="C39" s="73" t="s">
        <v>15</v>
      </c>
      <c r="D39" s="74">
        <f t="shared" si="2"/>
        <v>0</v>
      </c>
      <c r="E39" s="74">
        <f t="shared" si="2"/>
        <v>0</v>
      </c>
      <c r="F39" s="74">
        <f t="shared" si="2"/>
        <v>0</v>
      </c>
      <c r="G39" s="266"/>
      <c r="H39" s="271"/>
    </row>
    <row r="40" spans="1:8" s="1" customFormat="1" ht="48" customHeight="1">
      <c r="A40" s="208" t="s">
        <v>1</v>
      </c>
      <c r="B40" s="209"/>
      <c r="C40" s="205" t="s">
        <v>63</v>
      </c>
      <c r="D40" s="205"/>
      <c r="E40" s="205"/>
      <c r="F40" s="205"/>
      <c r="G40" s="205"/>
      <c r="H40" s="206"/>
    </row>
    <row r="41" spans="1:8" s="1" customFormat="1" ht="18.75" customHeight="1">
      <c r="A41" s="17" t="s">
        <v>2</v>
      </c>
      <c r="B41" s="18"/>
      <c r="C41" s="46" t="s">
        <v>124</v>
      </c>
      <c r="D41" s="19"/>
      <c r="E41" s="19"/>
      <c r="F41" s="19"/>
      <c r="G41" s="20"/>
      <c r="H41" s="21"/>
    </row>
    <row r="42" spans="1:8" s="1" customFormat="1" ht="17.25" customHeight="1" thickBot="1">
      <c r="A42" s="22" t="s">
        <v>3</v>
      </c>
      <c r="B42" s="23"/>
      <c r="C42" s="24" t="s">
        <v>45</v>
      </c>
      <c r="D42" s="43"/>
      <c r="E42" s="43"/>
      <c r="F42" s="25"/>
      <c r="G42" s="26"/>
      <c r="H42" s="44"/>
    </row>
    <row r="43" spans="1:8" s="1" customFormat="1" ht="141" thickBot="1">
      <c r="A43" s="13" t="s">
        <v>4</v>
      </c>
      <c r="B43" s="14" t="s">
        <v>5</v>
      </c>
      <c r="C43" s="14" t="s">
        <v>6</v>
      </c>
      <c r="D43" s="15" t="s">
        <v>7</v>
      </c>
      <c r="E43" s="15" t="s">
        <v>8</v>
      </c>
      <c r="F43" s="15" t="s">
        <v>9</v>
      </c>
      <c r="G43" s="14" t="s">
        <v>10</v>
      </c>
      <c r="H43" s="16" t="s">
        <v>11</v>
      </c>
    </row>
    <row r="44" spans="1:8" s="2" customFormat="1" ht="25.5">
      <c r="A44" s="160">
        <v>1</v>
      </c>
      <c r="B44" s="163" t="s">
        <v>48</v>
      </c>
      <c r="C44" s="27" t="s">
        <v>12</v>
      </c>
      <c r="D44" s="28">
        <f aca="true" t="shared" si="3" ref="D44:F46">D48+D76+D84</f>
        <v>0</v>
      </c>
      <c r="E44" s="28">
        <f t="shared" si="3"/>
        <v>0</v>
      </c>
      <c r="F44" s="28">
        <f t="shared" si="3"/>
        <v>0</v>
      </c>
      <c r="G44" s="166">
        <f>SUM(F44:F47)/SUM(D44:D47)</f>
        <v>0.9999928560074727</v>
      </c>
      <c r="H44" s="169"/>
    </row>
    <row r="45" spans="1:8" s="2" customFormat="1" ht="12.75">
      <c r="A45" s="161"/>
      <c r="B45" s="164"/>
      <c r="C45" s="29" t="s">
        <v>13</v>
      </c>
      <c r="D45" s="28">
        <f t="shared" si="3"/>
        <v>0</v>
      </c>
      <c r="E45" s="28">
        <f t="shared" si="3"/>
        <v>0</v>
      </c>
      <c r="F45" s="28">
        <f t="shared" si="3"/>
        <v>0</v>
      </c>
      <c r="G45" s="167"/>
      <c r="H45" s="170"/>
    </row>
    <row r="46" spans="1:8" s="2" customFormat="1" ht="12.75">
      <c r="A46" s="161"/>
      <c r="B46" s="164"/>
      <c r="C46" s="29" t="s">
        <v>14</v>
      </c>
      <c r="D46" s="28">
        <f t="shared" si="3"/>
        <v>22396.440000000002</v>
      </c>
      <c r="E46" s="28">
        <f t="shared" si="3"/>
        <v>22396.280000000002</v>
      </c>
      <c r="F46" s="28">
        <f t="shared" si="3"/>
        <v>22396.280000000002</v>
      </c>
      <c r="G46" s="167"/>
      <c r="H46" s="170"/>
    </row>
    <row r="47" spans="1:8" s="2" customFormat="1" ht="13.5" thickBot="1">
      <c r="A47" s="162"/>
      <c r="B47" s="165"/>
      <c r="C47" s="30" t="s">
        <v>15</v>
      </c>
      <c r="D47" s="31">
        <f>D51+D79+D87</f>
        <v>0</v>
      </c>
      <c r="E47" s="31">
        <f>E51+E79+E87</f>
        <v>0</v>
      </c>
      <c r="F47" s="31">
        <f>F51+F79+F87</f>
        <v>0</v>
      </c>
      <c r="G47" s="168"/>
      <c r="H47" s="171"/>
    </row>
    <row r="48" spans="1:8" s="2" customFormat="1" ht="25.5">
      <c r="A48" s="160" t="s">
        <v>16</v>
      </c>
      <c r="B48" s="163" t="s">
        <v>49</v>
      </c>
      <c r="C48" s="27" t="s">
        <v>12</v>
      </c>
      <c r="D48" s="47">
        <f aca="true" t="shared" si="4" ref="D48:F51">D52+D56+D60+D64+D68+D72</f>
        <v>0</v>
      </c>
      <c r="E48" s="47">
        <f t="shared" si="4"/>
        <v>0</v>
      </c>
      <c r="F48" s="47">
        <f t="shared" si="4"/>
        <v>0</v>
      </c>
      <c r="G48" s="166">
        <f>SUM(F48:F51)/SUM(D48:D51)</f>
        <v>0.9999911225285258</v>
      </c>
      <c r="H48" s="169"/>
    </row>
    <row r="49" spans="1:8" s="2" customFormat="1" ht="12.75">
      <c r="A49" s="161"/>
      <c r="B49" s="164"/>
      <c r="C49" s="29" t="s">
        <v>13</v>
      </c>
      <c r="D49" s="28">
        <f t="shared" si="4"/>
        <v>0</v>
      </c>
      <c r="E49" s="28">
        <f t="shared" si="4"/>
        <v>0</v>
      </c>
      <c r="F49" s="28">
        <f t="shared" si="4"/>
        <v>0</v>
      </c>
      <c r="G49" s="167"/>
      <c r="H49" s="170"/>
    </row>
    <row r="50" spans="1:8" s="2" customFormat="1" ht="12.75">
      <c r="A50" s="161"/>
      <c r="B50" s="164"/>
      <c r="C50" s="29" t="s">
        <v>14</v>
      </c>
      <c r="D50" s="28">
        <f t="shared" si="4"/>
        <v>18023.15</v>
      </c>
      <c r="E50" s="28">
        <f t="shared" si="4"/>
        <v>18022.99</v>
      </c>
      <c r="F50" s="28">
        <f t="shared" si="4"/>
        <v>18022.99</v>
      </c>
      <c r="G50" s="167"/>
      <c r="H50" s="170"/>
    </row>
    <row r="51" spans="1:8" s="2" customFormat="1" ht="31.5" customHeight="1" thickBot="1">
      <c r="A51" s="162"/>
      <c r="B51" s="165"/>
      <c r="C51" s="30" t="s">
        <v>15</v>
      </c>
      <c r="D51" s="45">
        <f t="shared" si="4"/>
        <v>0</v>
      </c>
      <c r="E51" s="45">
        <f t="shared" si="4"/>
        <v>0</v>
      </c>
      <c r="F51" s="45">
        <f t="shared" si="4"/>
        <v>0</v>
      </c>
      <c r="G51" s="167"/>
      <c r="H51" s="171"/>
    </row>
    <row r="52" spans="1:8" s="3" customFormat="1" ht="26.25" customHeight="1">
      <c r="A52" s="178" t="s">
        <v>17</v>
      </c>
      <c r="B52" s="254" t="s">
        <v>50</v>
      </c>
      <c r="C52" s="39" t="s">
        <v>12</v>
      </c>
      <c r="D52" s="40">
        <v>0</v>
      </c>
      <c r="E52" s="40">
        <v>0</v>
      </c>
      <c r="F52" s="40">
        <v>0</v>
      </c>
      <c r="G52" s="92">
        <v>0</v>
      </c>
      <c r="H52" s="201"/>
    </row>
    <row r="53" spans="1:8" s="3" customFormat="1" ht="17.25" customHeight="1">
      <c r="A53" s="179"/>
      <c r="B53" s="193"/>
      <c r="C53" s="35" t="s">
        <v>13</v>
      </c>
      <c r="D53" s="36">
        <v>0</v>
      </c>
      <c r="E53" s="36">
        <v>0</v>
      </c>
      <c r="F53" s="36">
        <v>0</v>
      </c>
      <c r="G53" s="92"/>
      <c r="H53" s="194"/>
    </row>
    <row r="54" spans="1:8" s="3" customFormat="1" ht="12.75">
      <c r="A54" s="179"/>
      <c r="B54" s="193"/>
      <c r="C54" s="35" t="s">
        <v>14</v>
      </c>
      <c r="D54" s="36">
        <v>0</v>
      </c>
      <c r="E54" s="36">
        <v>0</v>
      </c>
      <c r="F54" s="36">
        <v>0</v>
      </c>
      <c r="G54" s="92"/>
      <c r="H54" s="194"/>
    </row>
    <row r="55" spans="1:8" s="3" customFormat="1" ht="19.5" customHeight="1" thickBot="1">
      <c r="A55" s="180"/>
      <c r="B55" s="255"/>
      <c r="C55" s="37" t="s">
        <v>15</v>
      </c>
      <c r="D55" s="38">
        <v>0</v>
      </c>
      <c r="E55" s="38">
        <v>0</v>
      </c>
      <c r="F55" s="38">
        <v>0</v>
      </c>
      <c r="G55" s="92"/>
      <c r="H55" s="202"/>
    </row>
    <row r="56" spans="1:8" s="3" customFormat="1" ht="12.75" customHeight="1">
      <c r="A56" s="179" t="s">
        <v>19</v>
      </c>
      <c r="B56" s="193" t="s">
        <v>51</v>
      </c>
      <c r="C56" s="33" t="s">
        <v>12</v>
      </c>
      <c r="D56" s="34">
        <v>0</v>
      </c>
      <c r="E56" s="34">
        <v>0</v>
      </c>
      <c r="F56" s="34">
        <v>0</v>
      </c>
      <c r="G56" s="185">
        <f>SUM(F56:F59)/SUM(D56:D59)</f>
        <v>1</v>
      </c>
      <c r="H56" s="194"/>
    </row>
    <row r="57" spans="1:8" s="3" customFormat="1" ht="12.75">
      <c r="A57" s="179"/>
      <c r="B57" s="193"/>
      <c r="C57" s="35" t="s">
        <v>13</v>
      </c>
      <c r="D57" s="36">
        <v>0</v>
      </c>
      <c r="E57" s="36">
        <v>0</v>
      </c>
      <c r="F57" s="36">
        <v>0</v>
      </c>
      <c r="G57" s="185"/>
      <c r="H57" s="194"/>
    </row>
    <row r="58" spans="1:8" s="3" customFormat="1" ht="12.75">
      <c r="A58" s="179"/>
      <c r="B58" s="193"/>
      <c r="C58" s="35" t="s">
        <v>14</v>
      </c>
      <c r="D58" s="36">
        <v>228.86</v>
      </c>
      <c r="E58" s="36">
        <v>228.86</v>
      </c>
      <c r="F58" s="36">
        <v>228.86</v>
      </c>
      <c r="G58" s="185"/>
      <c r="H58" s="194"/>
    </row>
    <row r="59" spans="1:8" s="3" customFormat="1" ht="13.5" thickBot="1">
      <c r="A59" s="179"/>
      <c r="B59" s="193"/>
      <c r="C59" s="41" t="s">
        <v>15</v>
      </c>
      <c r="D59" s="42">
        <v>0</v>
      </c>
      <c r="E59" s="42">
        <v>0</v>
      </c>
      <c r="F59" s="42">
        <v>0</v>
      </c>
      <c r="G59" s="185"/>
      <c r="H59" s="194"/>
    </row>
    <row r="60" spans="1:8" s="3" customFormat="1" ht="12.75" customHeight="1">
      <c r="A60" s="178" t="s">
        <v>20</v>
      </c>
      <c r="B60" s="254" t="s">
        <v>52</v>
      </c>
      <c r="C60" s="39" t="s">
        <v>12</v>
      </c>
      <c r="D60" s="40">
        <v>0</v>
      </c>
      <c r="E60" s="40">
        <v>0</v>
      </c>
      <c r="F60" s="40">
        <v>0</v>
      </c>
      <c r="G60" s="184">
        <f>SUM(F60:F63)/SUM(D60:D63)</f>
        <v>1</v>
      </c>
      <c r="H60" s="201"/>
    </row>
    <row r="61" spans="1:8" s="3" customFormat="1" ht="12.75">
      <c r="A61" s="179"/>
      <c r="B61" s="193"/>
      <c r="C61" s="35" t="s">
        <v>13</v>
      </c>
      <c r="D61" s="36">
        <v>0</v>
      </c>
      <c r="E61" s="36">
        <v>0</v>
      </c>
      <c r="F61" s="36">
        <v>0</v>
      </c>
      <c r="G61" s="185"/>
      <c r="H61" s="194"/>
    </row>
    <row r="62" spans="1:8" s="3" customFormat="1" ht="12.75">
      <c r="A62" s="179"/>
      <c r="B62" s="193"/>
      <c r="C62" s="35" t="s">
        <v>14</v>
      </c>
      <c r="D62" s="36">
        <v>102.51</v>
      </c>
      <c r="E62" s="36">
        <v>102.51</v>
      </c>
      <c r="F62" s="36">
        <v>102.51</v>
      </c>
      <c r="G62" s="185"/>
      <c r="H62" s="194"/>
    </row>
    <row r="63" spans="1:8" s="3" customFormat="1" ht="13.5" thickBot="1">
      <c r="A63" s="180"/>
      <c r="B63" s="255"/>
      <c r="C63" s="37" t="s">
        <v>15</v>
      </c>
      <c r="D63" s="38">
        <v>0</v>
      </c>
      <c r="E63" s="38">
        <v>0</v>
      </c>
      <c r="F63" s="38">
        <v>0</v>
      </c>
      <c r="G63" s="186"/>
      <c r="H63" s="202"/>
    </row>
    <row r="64" spans="1:8" s="3" customFormat="1" ht="12.75" customHeight="1">
      <c r="A64" s="179" t="s">
        <v>21</v>
      </c>
      <c r="B64" s="193" t="s">
        <v>53</v>
      </c>
      <c r="C64" s="33" t="s">
        <v>12</v>
      </c>
      <c r="D64" s="34">
        <v>0</v>
      </c>
      <c r="E64" s="34">
        <v>0</v>
      </c>
      <c r="F64" s="34">
        <v>0</v>
      </c>
      <c r="G64" s="185">
        <f>SUM(F64:F67)/SUM(D64:D67)</f>
        <v>1</v>
      </c>
      <c r="H64" s="194"/>
    </row>
    <row r="65" spans="1:8" s="3" customFormat="1" ht="12.75">
      <c r="A65" s="179"/>
      <c r="B65" s="193"/>
      <c r="C65" s="35" t="s">
        <v>13</v>
      </c>
      <c r="D65" s="36">
        <v>0</v>
      </c>
      <c r="E65" s="36">
        <v>0</v>
      </c>
      <c r="F65" s="36">
        <v>0</v>
      </c>
      <c r="G65" s="185"/>
      <c r="H65" s="194"/>
    </row>
    <row r="66" spans="1:8" s="3" customFormat="1" ht="12.75">
      <c r="A66" s="179"/>
      <c r="B66" s="193"/>
      <c r="C66" s="35" t="s">
        <v>14</v>
      </c>
      <c r="D66" s="36">
        <v>397.81</v>
      </c>
      <c r="E66" s="36">
        <v>397.81</v>
      </c>
      <c r="F66" s="36">
        <v>397.81</v>
      </c>
      <c r="G66" s="185"/>
      <c r="H66" s="194"/>
    </row>
    <row r="67" spans="1:8" s="3" customFormat="1" ht="13.5" thickBot="1">
      <c r="A67" s="179"/>
      <c r="B67" s="193"/>
      <c r="C67" s="41" t="s">
        <v>15</v>
      </c>
      <c r="D67" s="42">
        <v>0</v>
      </c>
      <c r="E67" s="42">
        <v>0</v>
      </c>
      <c r="F67" s="42">
        <v>0</v>
      </c>
      <c r="G67" s="185"/>
      <c r="H67" s="194"/>
    </row>
    <row r="68" spans="1:8" s="3" customFormat="1" ht="12.75" customHeight="1">
      <c r="A68" s="178" t="s">
        <v>22</v>
      </c>
      <c r="B68" s="254" t="s">
        <v>54</v>
      </c>
      <c r="C68" s="39" t="s">
        <v>12</v>
      </c>
      <c r="D68" s="40">
        <v>0</v>
      </c>
      <c r="E68" s="40">
        <v>0</v>
      </c>
      <c r="F68" s="40">
        <v>0</v>
      </c>
      <c r="G68" s="184">
        <f>SUM(F68:F71)/SUM(D68:D71)</f>
        <v>0.9999888375337926</v>
      </c>
      <c r="H68" s="201"/>
    </row>
    <row r="69" spans="1:8" s="3" customFormat="1" ht="12.75">
      <c r="A69" s="179"/>
      <c r="B69" s="193"/>
      <c r="C69" s="35" t="s">
        <v>13</v>
      </c>
      <c r="D69" s="36">
        <v>0</v>
      </c>
      <c r="E69" s="36">
        <v>0</v>
      </c>
      <c r="F69" s="36">
        <v>0</v>
      </c>
      <c r="G69" s="185"/>
      <c r="H69" s="194"/>
    </row>
    <row r="70" spans="1:8" s="3" customFormat="1" ht="12.75">
      <c r="A70" s="179"/>
      <c r="B70" s="193"/>
      <c r="C70" s="35" t="s">
        <v>14</v>
      </c>
      <c r="D70" s="36">
        <v>14333.75</v>
      </c>
      <c r="E70" s="36">
        <v>14333.59</v>
      </c>
      <c r="F70" s="36">
        <v>14333.59</v>
      </c>
      <c r="G70" s="185"/>
      <c r="H70" s="194"/>
    </row>
    <row r="71" spans="1:8" s="3" customFormat="1" ht="13.5" thickBot="1">
      <c r="A71" s="180"/>
      <c r="B71" s="255"/>
      <c r="C71" s="37" t="s">
        <v>15</v>
      </c>
      <c r="D71" s="38">
        <v>0</v>
      </c>
      <c r="E71" s="38">
        <v>0</v>
      </c>
      <c r="F71" s="38">
        <v>0</v>
      </c>
      <c r="G71" s="186"/>
      <c r="H71" s="202"/>
    </row>
    <row r="72" spans="1:8" s="3" customFormat="1" ht="12.75">
      <c r="A72" s="179" t="s">
        <v>23</v>
      </c>
      <c r="B72" s="193" t="s">
        <v>55</v>
      </c>
      <c r="C72" s="33" t="s">
        <v>12</v>
      </c>
      <c r="D72" s="34">
        <v>0</v>
      </c>
      <c r="E72" s="34">
        <v>0</v>
      </c>
      <c r="F72" s="34">
        <v>0</v>
      </c>
      <c r="G72" s="185">
        <f>SUM(F72:F75)/SUM(D72:D75)</f>
        <v>1</v>
      </c>
      <c r="H72" s="194"/>
    </row>
    <row r="73" spans="1:8" s="3" customFormat="1" ht="12.75">
      <c r="A73" s="179"/>
      <c r="B73" s="193"/>
      <c r="C73" s="35" t="s">
        <v>13</v>
      </c>
      <c r="D73" s="36">
        <v>0</v>
      </c>
      <c r="E73" s="36">
        <v>0</v>
      </c>
      <c r="F73" s="36">
        <v>0</v>
      </c>
      <c r="G73" s="185"/>
      <c r="H73" s="194"/>
    </row>
    <row r="74" spans="1:8" s="3" customFormat="1" ht="12.75">
      <c r="A74" s="179"/>
      <c r="B74" s="193"/>
      <c r="C74" s="35" t="s">
        <v>14</v>
      </c>
      <c r="D74" s="36">
        <v>2960.22</v>
      </c>
      <c r="E74" s="36">
        <v>2960.22</v>
      </c>
      <c r="F74" s="36">
        <v>2960.22</v>
      </c>
      <c r="G74" s="185"/>
      <c r="H74" s="194"/>
    </row>
    <row r="75" spans="1:8" s="3" customFormat="1" ht="13.5" thickBot="1">
      <c r="A75" s="180"/>
      <c r="B75" s="203"/>
      <c r="C75" s="37" t="s">
        <v>15</v>
      </c>
      <c r="D75" s="38">
        <v>0</v>
      </c>
      <c r="E75" s="38">
        <v>0</v>
      </c>
      <c r="F75" s="38">
        <v>0</v>
      </c>
      <c r="G75" s="186"/>
      <c r="H75" s="202"/>
    </row>
    <row r="76" spans="1:8" s="2" customFormat="1" ht="25.5">
      <c r="A76" s="160" t="s">
        <v>24</v>
      </c>
      <c r="B76" s="172" t="s">
        <v>56</v>
      </c>
      <c r="C76" s="27" t="s">
        <v>12</v>
      </c>
      <c r="D76" s="48">
        <f aca="true" t="shared" si="5" ref="D76:F78">D80</f>
        <v>0</v>
      </c>
      <c r="E76" s="48">
        <f t="shared" si="5"/>
        <v>0</v>
      </c>
      <c r="F76" s="48">
        <f t="shared" si="5"/>
        <v>0</v>
      </c>
      <c r="G76" s="166">
        <f>SUM(F76:F79)/SUM(D76:D79)</f>
        <v>1</v>
      </c>
      <c r="H76" s="169"/>
    </row>
    <row r="77" spans="1:8" s="2" customFormat="1" ht="12.75">
      <c r="A77" s="161"/>
      <c r="B77" s="173"/>
      <c r="C77" s="29" t="s">
        <v>13</v>
      </c>
      <c r="D77" s="48">
        <f t="shared" si="5"/>
        <v>0</v>
      </c>
      <c r="E77" s="48">
        <f t="shared" si="5"/>
        <v>0</v>
      </c>
      <c r="F77" s="48">
        <f t="shared" si="5"/>
        <v>0</v>
      </c>
      <c r="G77" s="167"/>
      <c r="H77" s="170"/>
    </row>
    <row r="78" spans="1:8" s="2" customFormat="1" ht="12.75">
      <c r="A78" s="161"/>
      <c r="B78" s="173"/>
      <c r="C78" s="29" t="s">
        <v>14</v>
      </c>
      <c r="D78" s="48">
        <f t="shared" si="5"/>
        <v>2394.65</v>
      </c>
      <c r="E78" s="48">
        <f t="shared" si="5"/>
        <v>2394.65</v>
      </c>
      <c r="F78" s="48">
        <f t="shared" si="5"/>
        <v>2394.65</v>
      </c>
      <c r="G78" s="167"/>
      <c r="H78" s="170"/>
    </row>
    <row r="79" spans="1:8" s="2" customFormat="1" ht="13.5" thickBot="1">
      <c r="A79" s="161"/>
      <c r="B79" s="173"/>
      <c r="C79" s="49" t="s">
        <v>15</v>
      </c>
      <c r="D79" s="48">
        <f>D83</f>
        <v>0</v>
      </c>
      <c r="E79" s="48">
        <f>E83</f>
        <v>0</v>
      </c>
      <c r="F79" s="48">
        <f>F83</f>
        <v>0</v>
      </c>
      <c r="G79" s="167"/>
      <c r="H79" s="170"/>
    </row>
    <row r="80" spans="1:8" s="1" customFormat="1" ht="15.75" customHeight="1">
      <c r="A80" s="178" t="s">
        <v>25</v>
      </c>
      <c r="B80" s="181" t="s">
        <v>57</v>
      </c>
      <c r="C80" s="39" t="s">
        <v>12</v>
      </c>
      <c r="D80" s="40">
        <v>0</v>
      </c>
      <c r="E80" s="40">
        <v>0</v>
      </c>
      <c r="F80" s="40">
        <v>0</v>
      </c>
      <c r="G80" s="184">
        <f>SUM(F80:F83)/SUM(D80:D83)</f>
        <v>1</v>
      </c>
      <c r="H80" s="201"/>
    </row>
    <row r="81" spans="1:8" s="1" customFormat="1" ht="18" customHeight="1">
      <c r="A81" s="179"/>
      <c r="B81" s="182"/>
      <c r="C81" s="35" t="s">
        <v>13</v>
      </c>
      <c r="D81" s="36">
        <v>0</v>
      </c>
      <c r="E81" s="36">
        <v>0</v>
      </c>
      <c r="F81" s="36">
        <v>0</v>
      </c>
      <c r="G81" s="185"/>
      <c r="H81" s="194"/>
    </row>
    <row r="82" spans="1:8" s="1" customFormat="1" ht="15" customHeight="1">
      <c r="A82" s="179"/>
      <c r="B82" s="182"/>
      <c r="C82" s="35" t="s">
        <v>14</v>
      </c>
      <c r="D82" s="36">
        <v>2394.65</v>
      </c>
      <c r="E82" s="36">
        <v>2394.65</v>
      </c>
      <c r="F82" s="36">
        <v>2394.65</v>
      </c>
      <c r="G82" s="185"/>
      <c r="H82" s="194"/>
    </row>
    <row r="83" spans="1:8" s="1" customFormat="1" ht="12.75" customHeight="1" thickBot="1">
      <c r="A83" s="180"/>
      <c r="B83" s="183"/>
      <c r="C83" s="37" t="s">
        <v>15</v>
      </c>
      <c r="D83" s="38">
        <v>0</v>
      </c>
      <c r="E83" s="38">
        <v>0</v>
      </c>
      <c r="F83" s="38">
        <v>0</v>
      </c>
      <c r="G83" s="186"/>
      <c r="H83" s="202"/>
    </row>
    <row r="84" spans="1:8" s="2" customFormat="1" ht="13.5" customHeight="1">
      <c r="A84" s="160" t="s">
        <v>29</v>
      </c>
      <c r="B84" s="195" t="s">
        <v>58</v>
      </c>
      <c r="C84" s="27" t="s">
        <v>12</v>
      </c>
      <c r="D84" s="48">
        <f aca="true" t="shared" si="6" ref="D84:F86">D88</f>
        <v>0</v>
      </c>
      <c r="E84" s="48">
        <f t="shared" si="6"/>
        <v>0</v>
      </c>
      <c r="F84" s="48">
        <f t="shared" si="6"/>
        <v>0</v>
      </c>
      <c r="G84" s="166">
        <f>SUM(F84:F87)/SUM(D84:D87)</f>
        <v>1</v>
      </c>
      <c r="H84" s="169"/>
    </row>
    <row r="85" spans="1:8" s="2" customFormat="1" ht="12.75">
      <c r="A85" s="161"/>
      <c r="B85" s="196"/>
      <c r="C85" s="29" t="s">
        <v>13</v>
      </c>
      <c r="D85" s="28">
        <f t="shared" si="6"/>
        <v>0</v>
      </c>
      <c r="E85" s="28">
        <f t="shared" si="6"/>
        <v>0</v>
      </c>
      <c r="F85" s="28">
        <f t="shared" si="6"/>
        <v>0</v>
      </c>
      <c r="G85" s="167"/>
      <c r="H85" s="170"/>
    </row>
    <row r="86" spans="1:8" s="2" customFormat="1" ht="12.75">
      <c r="A86" s="161"/>
      <c r="B86" s="196"/>
      <c r="C86" s="29" t="s">
        <v>14</v>
      </c>
      <c r="D86" s="28">
        <f t="shared" si="6"/>
        <v>1978.64</v>
      </c>
      <c r="E86" s="28">
        <f t="shared" si="6"/>
        <v>1978.64</v>
      </c>
      <c r="F86" s="28">
        <f t="shared" si="6"/>
        <v>1978.64</v>
      </c>
      <c r="G86" s="167"/>
      <c r="H86" s="170"/>
    </row>
    <row r="87" spans="1:8" s="2" customFormat="1" ht="13.5" thickBot="1">
      <c r="A87" s="162"/>
      <c r="B87" s="197"/>
      <c r="C87" s="30" t="s">
        <v>15</v>
      </c>
      <c r="D87" s="50">
        <f>D91</f>
        <v>0</v>
      </c>
      <c r="E87" s="50">
        <f>E91</f>
        <v>0</v>
      </c>
      <c r="F87" s="50">
        <f>F91</f>
        <v>0</v>
      </c>
      <c r="G87" s="168"/>
      <c r="H87" s="171"/>
    </row>
    <row r="88" spans="1:8" s="3" customFormat="1" ht="21" customHeight="1">
      <c r="A88" s="178" t="s">
        <v>30</v>
      </c>
      <c r="B88" s="198" t="s">
        <v>59</v>
      </c>
      <c r="C88" s="33" t="s">
        <v>12</v>
      </c>
      <c r="D88" s="34">
        <v>0</v>
      </c>
      <c r="E88" s="34">
        <v>0</v>
      </c>
      <c r="F88" s="34">
        <v>0</v>
      </c>
      <c r="G88" s="184">
        <f>SUM(F88:F91)/SUM(D88:D91)</f>
        <v>1</v>
      </c>
      <c r="H88" s="201"/>
    </row>
    <row r="89" spans="1:8" s="3" customFormat="1" ht="21" customHeight="1">
      <c r="A89" s="179"/>
      <c r="B89" s="199"/>
      <c r="C89" s="35" t="s">
        <v>13</v>
      </c>
      <c r="D89" s="36">
        <v>0</v>
      </c>
      <c r="E89" s="36">
        <v>0</v>
      </c>
      <c r="F89" s="36">
        <v>0</v>
      </c>
      <c r="G89" s="185"/>
      <c r="H89" s="194"/>
    </row>
    <row r="90" spans="1:8" s="3" customFormat="1" ht="18" customHeight="1">
      <c r="A90" s="179"/>
      <c r="B90" s="199"/>
      <c r="C90" s="35" t="s">
        <v>14</v>
      </c>
      <c r="D90" s="36">
        <v>1978.64</v>
      </c>
      <c r="E90" s="36">
        <v>1978.64</v>
      </c>
      <c r="F90" s="36">
        <v>1978.64</v>
      </c>
      <c r="G90" s="185"/>
      <c r="H90" s="194"/>
    </row>
    <row r="91" spans="1:8" s="3" customFormat="1" ht="21" customHeight="1" thickBot="1">
      <c r="A91" s="180"/>
      <c r="B91" s="200"/>
      <c r="C91" s="37" t="s">
        <v>15</v>
      </c>
      <c r="D91" s="38">
        <v>0</v>
      </c>
      <c r="E91" s="38">
        <v>0</v>
      </c>
      <c r="F91" s="38">
        <v>0</v>
      </c>
      <c r="G91" s="186"/>
      <c r="H91" s="202"/>
    </row>
    <row r="92" spans="1:8" s="2" customFormat="1" ht="13.5" customHeight="1">
      <c r="A92" s="160" t="s">
        <v>34</v>
      </c>
      <c r="B92" s="195" t="s">
        <v>60</v>
      </c>
      <c r="C92" s="27" t="s">
        <v>12</v>
      </c>
      <c r="D92" s="51">
        <f aca="true" t="shared" si="7" ref="D92:F95">D96</f>
        <v>0</v>
      </c>
      <c r="E92" s="51">
        <f t="shared" si="7"/>
        <v>0</v>
      </c>
      <c r="F92" s="51">
        <f t="shared" si="7"/>
        <v>0</v>
      </c>
      <c r="G92" s="166">
        <f>SUM(F92:F95)/SUM(D92:D95)</f>
        <v>0</v>
      </c>
      <c r="H92" s="169"/>
    </row>
    <row r="93" spans="1:8" s="2" customFormat="1" ht="12.75">
      <c r="A93" s="161"/>
      <c r="B93" s="196"/>
      <c r="C93" s="29" t="s">
        <v>13</v>
      </c>
      <c r="D93" s="28">
        <f t="shared" si="7"/>
        <v>13902.17</v>
      </c>
      <c r="E93" s="28">
        <f t="shared" si="7"/>
        <v>0</v>
      </c>
      <c r="F93" s="28">
        <f t="shared" si="7"/>
        <v>0</v>
      </c>
      <c r="G93" s="167"/>
      <c r="H93" s="170"/>
    </row>
    <row r="94" spans="1:8" s="2" customFormat="1" ht="12.75">
      <c r="A94" s="161"/>
      <c r="B94" s="196"/>
      <c r="C94" s="29" t="s">
        <v>14</v>
      </c>
      <c r="D94" s="28">
        <f t="shared" si="7"/>
        <v>1208.88</v>
      </c>
      <c r="E94" s="28">
        <f t="shared" si="7"/>
        <v>0</v>
      </c>
      <c r="F94" s="28">
        <f t="shared" si="7"/>
        <v>0</v>
      </c>
      <c r="G94" s="167"/>
      <c r="H94" s="170"/>
    </row>
    <row r="95" spans="1:8" s="2" customFormat="1" ht="31.5" customHeight="1" thickBot="1">
      <c r="A95" s="162"/>
      <c r="B95" s="197"/>
      <c r="C95" s="30" t="s">
        <v>15</v>
      </c>
      <c r="D95" s="31">
        <f t="shared" si="7"/>
        <v>0</v>
      </c>
      <c r="E95" s="31">
        <f t="shared" si="7"/>
        <v>0</v>
      </c>
      <c r="F95" s="31">
        <f t="shared" si="7"/>
        <v>0</v>
      </c>
      <c r="G95" s="168"/>
      <c r="H95" s="171"/>
    </row>
    <row r="96" spans="1:8" s="3" customFormat="1" ht="19.5" customHeight="1">
      <c r="A96" s="179" t="s">
        <v>31</v>
      </c>
      <c r="B96" s="199" t="s">
        <v>61</v>
      </c>
      <c r="C96" s="33" t="s">
        <v>12</v>
      </c>
      <c r="D96" s="34">
        <v>0</v>
      </c>
      <c r="E96" s="34">
        <v>0</v>
      </c>
      <c r="F96" s="34">
        <v>0</v>
      </c>
      <c r="G96" s="185">
        <f>SUM(F96:F99)/SUM(D96:D99)</f>
        <v>0</v>
      </c>
      <c r="H96" s="194"/>
    </row>
    <row r="97" spans="1:8" s="3" customFormat="1" ht="24" customHeight="1">
      <c r="A97" s="179"/>
      <c r="B97" s="199"/>
      <c r="C97" s="35" t="s">
        <v>13</v>
      </c>
      <c r="D97" s="36">
        <v>13902.17</v>
      </c>
      <c r="E97" s="36">
        <v>0</v>
      </c>
      <c r="F97" s="36">
        <v>0</v>
      </c>
      <c r="G97" s="185"/>
      <c r="H97" s="194"/>
    </row>
    <row r="98" spans="1:8" s="3" customFormat="1" ht="17.25" customHeight="1">
      <c r="A98" s="179"/>
      <c r="B98" s="199"/>
      <c r="C98" s="35" t="s">
        <v>14</v>
      </c>
      <c r="D98" s="36">
        <v>1208.88</v>
      </c>
      <c r="E98" s="36">
        <v>0</v>
      </c>
      <c r="F98" s="36">
        <v>0</v>
      </c>
      <c r="G98" s="185"/>
      <c r="H98" s="194"/>
    </row>
    <row r="99" spans="1:8" s="3" customFormat="1" ht="16.5" customHeight="1" thickBot="1">
      <c r="A99" s="179"/>
      <c r="B99" s="199"/>
      <c r="C99" s="41" t="s">
        <v>15</v>
      </c>
      <c r="D99" s="42">
        <v>0</v>
      </c>
      <c r="E99" s="42">
        <v>0</v>
      </c>
      <c r="F99" s="42">
        <v>0</v>
      </c>
      <c r="G99" s="185"/>
      <c r="H99" s="194"/>
    </row>
    <row r="100" spans="1:8" s="1" customFormat="1" ht="25.5">
      <c r="A100" s="218" t="s">
        <v>32</v>
      </c>
      <c r="B100" s="221" t="s">
        <v>62</v>
      </c>
      <c r="C100" s="78" t="s">
        <v>12</v>
      </c>
      <c r="D100" s="82">
        <f aca="true" t="shared" si="8" ref="D100:F103">D96</f>
        <v>0</v>
      </c>
      <c r="E100" s="82">
        <f t="shared" si="8"/>
        <v>0</v>
      </c>
      <c r="F100" s="82">
        <f t="shared" si="8"/>
        <v>0</v>
      </c>
      <c r="G100" s="184">
        <f>SUM(F100:F103)/SUM(D100:D103)</f>
        <v>0</v>
      </c>
      <c r="H100" s="215"/>
    </row>
    <row r="101" spans="1:8" s="1" customFormat="1" ht="12.75">
      <c r="A101" s="219"/>
      <c r="B101" s="222"/>
      <c r="C101" s="79" t="s">
        <v>13</v>
      </c>
      <c r="D101" s="80">
        <f t="shared" si="8"/>
        <v>13902.17</v>
      </c>
      <c r="E101" s="80">
        <f t="shared" si="8"/>
        <v>0</v>
      </c>
      <c r="F101" s="80">
        <f t="shared" si="8"/>
        <v>0</v>
      </c>
      <c r="G101" s="185"/>
      <c r="H101" s="216"/>
    </row>
    <row r="102" spans="1:8" s="1" customFormat="1" ht="12.75">
      <c r="A102" s="219"/>
      <c r="B102" s="222"/>
      <c r="C102" s="79" t="s">
        <v>14</v>
      </c>
      <c r="D102" s="80">
        <f t="shared" si="8"/>
        <v>1208.88</v>
      </c>
      <c r="E102" s="80">
        <f t="shared" si="8"/>
        <v>0</v>
      </c>
      <c r="F102" s="80">
        <f t="shared" si="8"/>
        <v>0</v>
      </c>
      <c r="G102" s="185"/>
      <c r="H102" s="216"/>
    </row>
    <row r="103" spans="1:8" s="1" customFormat="1" ht="13.5" thickBot="1">
      <c r="A103" s="220"/>
      <c r="B103" s="223"/>
      <c r="C103" s="81" t="s">
        <v>15</v>
      </c>
      <c r="D103" s="83">
        <f t="shared" si="8"/>
        <v>0</v>
      </c>
      <c r="E103" s="83">
        <f t="shared" si="8"/>
        <v>0</v>
      </c>
      <c r="F103" s="83">
        <f t="shared" si="8"/>
        <v>0</v>
      </c>
      <c r="G103" s="186"/>
      <c r="H103" s="217"/>
    </row>
    <row r="104" spans="1:8" s="1" customFormat="1" ht="25.5">
      <c r="A104" s="148" t="s">
        <v>33</v>
      </c>
      <c r="B104" s="151" t="s">
        <v>18</v>
      </c>
      <c r="C104" s="52" t="s">
        <v>12</v>
      </c>
      <c r="D104" s="58">
        <f aca="true" t="shared" si="9" ref="D104:F106">D100+D44</f>
        <v>0</v>
      </c>
      <c r="E104" s="58">
        <f t="shared" si="9"/>
        <v>0</v>
      </c>
      <c r="F104" s="58">
        <f t="shared" si="9"/>
        <v>0</v>
      </c>
      <c r="G104" s="154">
        <f>SUM(F104:F107)/SUM(D104:D107)</f>
        <v>0.5971148695900472</v>
      </c>
      <c r="H104" s="136"/>
    </row>
    <row r="105" spans="1:8" s="1" customFormat="1" ht="12.75">
      <c r="A105" s="149"/>
      <c r="B105" s="152"/>
      <c r="C105" s="54" t="s">
        <v>13</v>
      </c>
      <c r="D105" s="55">
        <f t="shared" si="9"/>
        <v>13902.17</v>
      </c>
      <c r="E105" s="55">
        <f t="shared" si="9"/>
        <v>0</v>
      </c>
      <c r="F105" s="55">
        <f t="shared" si="9"/>
        <v>0</v>
      </c>
      <c r="G105" s="155"/>
      <c r="H105" s="137"/>
    </row>
    <row r="106" spans="1:8" s="1" customFormat="1" ht="12.75">
      <c r="A106" s="149"/>
      <c r="B106" s="152"/>
      <c r="C106" s="54" t="s">
        <v>14</v>
      </c>
      <c r="D106" s="55">
        <f t="shared" si="9"/>
        <v>23605.320000000003</v>
      </c>
      <c r="E106" s="55">
        <f t="shared" si="9"/>
        <v>22396.280000000002</v>
      </c>
      <c r="F106" s="55">
        <f t="shared" si="9"/>
        <v>22396.280000000002</v>
      </c>
      <c r="G106" s="155"/>
      <c r="H106" s="137"/>
    </row>
    <row r="107" spans="1:8" s="1" customFormat="1" ht="13.5" thickBot="1">
      <c r="A107" s="150"/>
      <c r="B107" s="153"/>
      <c r="C107" s="56" t="s">
        <v>15</v>
      </c>
      <c r="D107" s="59">
        <f>D103+D47</f>
        <v>0</v>
      </c>
      <c r="E107" s="59">
        <f>E103+E47</f>
        <v>0</v>
      </c>
      <c r="F107" s="59">
        <f>F103+F47</f>
        <v>0</v>
      </c>
      <c r="G107" s="156"/>
      <c r="H107" s="138"/>
    </row>
    <row r="108" spans="1:8" ht="33.75" customHeight="1">
      <c r="A108" s="208" t="s">
        <v>1</v>
      </c>
      <c r="B108" s="209"/>
      <c r="C108" s="205" t="s">
        <v>69</v>
      </c>
      <c r="D108" s="205"/>
      <c r="E108" s="205"/>
      <c r="F108" s="205"/>
      <c r="G108" s="205"/>
      <c r="H108" s="206"/>
    </row>
    <row r="109" spans="1:8" ht="15" customHeight="1">
      <c r="A109" s="17" t="s">
        <v>2</v>
      </c>
      <c r="B109" s="18"/>
      <c r="C109" s="60" t="s">
        <v>122</v>
      </c>
      <c r="D109" s="19"/>
      <c r="E109" s="19"/>
      <c r="F109" s="19"/>
      <c r="G109" s="20"/>
      <c r="H109" s="21"/>
    </row>
    <row r="110" spans="1:8" ht="15.75" customHeight="1" thickBot="1">
      <c r="A110" s="22" t="s">
        <v>3</v>
      </c>
      <c r="B110" s="23"/>
      <c r="C110" s="24" t="s">
        <v>45</v>
      </c>
      <c r="D110" s="43"/>
      <c r="E110" s="43"/>
      <c r="F110" s="43"/>
      <c r="G110" s="26"/>
      <c r="H110" s="44"/>
    </row>
    <row r="111" spans="1:8" ht="140.25" customHeight="1" thickBot="1">
      <c r="A111" s="13" t="s">
        <v>4</v>
      </c>
      <c r="B111" s="14" t="s">
        <v>5</v>
      </c>
      <c r="C111" s="14" t="s">
        <v>6</v>
      </c>
      <c r="D111" s="15" t="s">
        <v>7</v>
      </c>
      <c r="E111" s="15" t="s">
        <v>8</v>
      </c>
      <c r="F111" s="15" t="s">
        <v>9</v>
      </c>
      <c r="G111" s="14" t="s">
        <v>10</v>
      </c>
      <c r="H111" s="16" t="s">
        <v>11</v>
      </c>
    </row>
    <row r="112" spans="1:8" ht="19.5" customHeight="1">
      <c r="A112" s="160">
        <v>1</v>
      </c>
      <c r="B112" s="163" t="s">
        <v>48</v>
      </c>
      <c r="C112" s="27" t="s">
        <v>12</v>
      </c>
      <c r="D112" s="67">
        <f aca="true" t="shared" si="10" ref="D112:F114">D116+D124</f>
        <v>0</v>
      </c>
      <c r="E112" s="67">
        <f t="shared" si="10"/>
        <v>0</v>
      </c>
      <c r="F112" s="67">
        <f t="shared" si="10"/>
        <v>0</v>
      </c>
      <c r="G112" s="166">
        <f>SUM(F112:F115)/SUM(D112:D115)</f>
        <v>0.9899447900031091</v>
      </c>
      <c r="H112" s="169"/>
    </row>
    <row r="113" spans="1:8" ht="18.75" customHeight="1">
      <c r="A113" s="161"/>
      <c r="B113" s="164"/>
      <c r="C113" s="29" t="s">
        <v>13</v>
      </c>
      <c r="D113" s="28">
        <f t="shared" si="10"/>
        <v>0</v>
      </c>
      <c r="E113" s="28">
        <f t="shared" si="10"/>
        <v>0</v>
      </c>
      <c r="F113" s="28">
        <f t="shared" si="10"/>
        <v>0</v>
      </c>
      <c r="G113" s="167"/>
      <c r="H113" s="170"/>
    </row>
    <row r="114" spans="1:8" ht="17.25" customHeight="1">
      <c r="A114" s="161"/>
      <c r="B114" s="164"/>
      <c r="C114" s="29" t="s">
        <v>14</v>
      </c>
      <c r="D114" s="28">
        <f t="shared" si="10"/>
        <v>5178.41</v>
      </c>
      <c r="E114" s="28">
        <f t="shared" si="10"/>
        <v>5126.34</v>
      </c>
      <c r="F114" s="28">
        <f t="shared" si="10"/>
        <v>5126.34</v>
      </c>
      <c r="G114" s="167"/>
      <c r="H114" s="170"/>
    </row>
    <row r="115" spans="1:8" ht="21.75" customHeight="1" thickBot="1">
      <c r="A115" s="162"/>
      <c r="B115" s="165"/>
      <c r="C115" s="30" t="s">
        <v>15</v>
      </c>
      <c r="D115" s="45">
        <f>D119+D127</f>
        <v>0</v>
      </c>
      <c r="E115" s="45">
        <f>E119+E127</f>
        <v>0</v>
      </c>
      <c r="F115" s="45">
        <f>F119+F127</f>
        <v>0</v>
      </c>
      <c r="G115" s="168"/>
      <c r="H115" s="171"/>
    </row>
    <row r="116" spans="1:8" ht="19.5" customHeight="1">
      <c r="A116" s="160" t="s">
        <v>16</v>
      </c>
      <c r="B116" s="163" t="s">
        <v>70</v>
      </c>
      <c r="C116" s="27" t="s">
        <v>12</v>
      </c>
      <c r="D116" s="51">
        <f aca="true" t="shared" si="11" ref="D116:F119">D120</f>
        <v>0</v>
      </c>
      <c r="E116" s="51">
        <f t="shared" si="11"/>
        <v>0</v>
      </c>
      <c r="F116" s="51">
        <f t="shared" si="11"/>
        <v>0</v>
      </c>
      <c r="G116" s="166">
        <v>0</v>
      </c>
      <c r="H116" s="169"/>
    </row>
    <row r="117" spans="1:8" ht="18.75" customHeight="1">
      <c r="A117" s="161"/>
      <c r="B117" s="164"/>
      <c r="C117" s="29" t="s">
        <v>13</v>
      </c>
      <c r="D117" s="28">
        <f t="shared" si="11"/>
        <v>0</v>
      </c>
      <c r="E117" s="28">
        <f t="shared" si="11"/>
        <v>0</v>
      </c>
      <c r="F117" s="28">
        <f t="shared" si="11"/>
        <v>0</v>
      </c>
      <c r="G117" s="167"/>
      <c r="H117" s="170"/>
    </row>
    <row r="118" spans="1:8" ht="17.25" customHeight="1">
      <c r="A118" s="161"/>
      <c r="B118" s="164"/>
      <c r="C118" s="29" t="s">
        <v>14</v>
      </c>
      <c r="D118" s="28">
        <f t="shared" si="11"/>
        <v>0</v>
      </c>
      <c r="E118" s="28">
        <f t="shared" si="11"/>
        <v>0</v>
      </c>
      <c r="F118" s="28">
        <f t="shared" si="11"/>
        <v>0</v>
      </c>
      <c r="G118" s="167"/>
      <c r="H118" s="170"/>
    </row>
    <row r="119" spans="1:8" ht="21.75" customHeight="1" thickBot="1">
      <c r="A119" s="162"/>
      <c r="B119" s="165"/>
      <c r="C119" s="30" t="s">
        <v>15</v>
      </c>
      <c r="D119" s="31">
        <f t="shared" si="11"/>
        <v>0</v>
      </c>
      <c r="E119" s="31">
        <f t="shared" si="11"/>
        <v>0</v>
      </c>
      <c r="F119" s="31">
        <f t="shared" si="11"/>
        <v>0</v>
      </c>
      <c r="G119" s="168"/>
      <c r="H119" s="171"/>
    </row>
    <row r="120" spans="1:8" ht="20.25" customHeight="1">
      <c r="A120" s="179" t="s">
        <v>17</v>
      </c>
      <c r="B120" s="193" t="s">
        <v>27</v>
      </c>
      <c r="C120" s="33" t="s">
        <v>12</v>
      </c>
      <c r="D120" s="34">
        <v>0</v>
      </c>
      <c r="E120" s="34">
        <v>0</v>
      </c>
      <c r="F120" s="34">
        <v>0</v>
      </c>
      <c r="G120" s="185">
        <v>0</v>
      </c>
      <c r="H120" s="194"/>
    </row>
    <row r="121" spans="1:8" ht="15.75" customHeight="1">
      <c r="A121" s="179"/>
      <c r="B121" s="193"/>
      <c r="C121" s="35" t="s">
        <v>13</v>
      </c>
      <c r="D121" s="36">
        <v>0</v>
      </c>
      <c r="E121" s="36">
        <v>0</v>
      </c>
      <c r="F121" s="36">
        <v>0</v>
      </c>
      <c r="G121" s="185"/>
      <c r="H121" s="194"/>
    </row>
    <row r="122" spans="1:8" ht="14.25" customHeight="1">
      <c r="A122" s="179"/>
      <c r="B122" s="193"/>
      <c r="C122" s="35" t="s">
        <v>14</v>
      </c>
      <c r="D122" s="36">
        <v>0</v>
      </c>
      <c r="E122" s="36">
        <v>0</v>
      </c>
      <c r="F122" s="36">
        <v>0</v>
      </c>
      <c r="G122" s="185"/>
      <c r="H122" s="194"/>
    </row>
    <row r="123" spans="1:8" ht="15.75" customHeight="1" thickBot="1">
      <c r="A123" s="179"/>
      <c r="B123" s="193"/>
      <c r="C123" s="41" t="s">
        <v>15</v>
      </c>
      <c r="D123" s="38">
        <v>0</v>
      </c>
      <c r="E123" s="38">
        <v>0</v>
      </c>
      <c r="F123" s="38">
        <v>0</v>
      </c>
      <c r="G123" s="185"/>
      <c r="H123" s="194"/>
    </row>
    <row r="124" spans="1:8" ht="24" customHeight="1">
      <c r="A124" s="160" t="s">
        <v>19</v>
      </c>
      <c r="B124" s="195" t="s">
        <v>71</v>
      </c>
      <c r="C124" s="27" t="s">
        <v>12</v>
      </c>
      <c r="D124" s="45">
        <f aca="true" t="shared" si="12" ref="D124:F126">D128+D132+D136+D140+D144</f>
        <v>0</v>
      </c>
      <c r="E124" s="45">
        <f t="shared" si="12"/>
        <v>0</v>
      </c>
      <c r="F124" s="45">
        <f t="shared" si="12"/>
        <v>0</v>
      </c>
      <c r="G124" s="166">
        <f>SUM(F124:F127)/SUM(D124:D127)</f>
        <v>0.9899447900031091</v>
      </c>
      <c r="H124" s="169"/>
    </row>
    <row r="125" spans="1:8" ht="17.25" customHeight="1">
      <c r="A125" s="161"/>
      <c r="B125" s="196"/>
      <c r="C125" s="29" t="s">
        <v>13</v>
      </c>
      <c r="D125" s="28">
        <f t="shared" si="12"/>
        <v>0</v>
      </c>
      <c r="E125" s="28">
        <f t="shared" si="12"/>
        <v>0</v>
      </c>
      <c r="F125" s="28">
        <f t="shared" si="12"/>
        <v>0</v>
      </c>
      <c r="G125" s="167"/>
      <c r="H125" s="170"/>
    </row>
    <row r="126" spans="1:8" ht="19.5" customHeight="1">
      <c r="A126" s="161"/>
      <c r="B126" s="196"/>
      <c r="C126" s="29" t="s">
        <v>14</v>
      </c>
      <c r="D126" s="28">
        <f t="shared" si="12"/>
        <v>5178.41</v>
      </c>
      <c r="E126" s="28">
        <f t="shared" si="12"/>
        <v>5126.34</v>
      </c>
      <c r="F126" s="28">
        <f t="shared" si="12"/>
        <v>5126.34</v>
      </c>
      <c r="G126" s="167"/>
      <c r="H126" s="170"/>
    </row>
    <row r="127" spans="1:8" ht="21" customHeight="1" thickBot="1">
      <c r="A127" s="162"/>
      <c r="B127" s="197"/>
      <c r="C127" s="30" t="s">
        <v>15</v>
      </c>
      <c r="D127" s="28">
        <f>D131+D135+D139+D143+D147</f>
        <v>0</v>
      </c>
      <c r="E127" s="28">
        <f>E131+E135+E139+E143+E147</f>
        <v>0</v>
      </c>
      <c r="F127" s="28">
        <f>F131+F135+F139+F143+F147</f>
        <v>0</v>
      </c>
      <c r="G127" s="168"/>
      <c r="H127" s="171"/>
    </row>
    <row r="128" spans="1:8" ht="21" customHeight="1">
      <c r="A128" s="178" t="s">
        <v>20</v>
      </c>
      <c r="B128" s="198" t="s">
        <v>72</v>
      </c>
      <c r="C128" s="39" t="s">
        <v>12</v>
      </c>
      <c r="D128" s="40">
        <v>0</v>
      </c>
      <c r="E128" s="40">
        <v>0</v>
      </c>
      <c r="F128" s="40">
        <v>0</v>
      </c>
      <c r="G128" s="184">
        <f>SUM(F128:F131)/SUM(D128:D131)</f>
        <v>1</v>
      </c>
      <c r="H128" s="201"/>
    </row>
    <row r="129" spans="1:8" ht="20.25" customHeight="1">
      <c r="A129" s="179"/>
      <c r="B129" s="199"/>
      <c r="C129" s="35" t="s">
        <v>13</v>
      </c>
      <c r="D129" s="36">
        <v>0</v>
      </c>
      <c r="E129" s="36">
        <v>0</v>
      </c>
      <c r="F129" s="36">
        <v>0</v>
      </c>
      <c r="G129" s="185"/>
      <c r="H129" s="194"/>
    </row>
    <row r="130" spans="1:8" ht="18.75" customHeight="1">
      <c r="A130" s="179"/>
      <c r="B130" s="199"/>
      <c r="C130" s="35" t="s">
        <v>14</v>
      </c>
      <c r="D130" s="36">
        <v>746.96</v>
      </c>
      <c r="E130" s="36">
        <v>746.96</v>
      </c>
      <c r="F130" s="36">
        <v>746.96</v>
      </c>
      <c r="G130" s="185"/>
      <c r="H130" s="194"/>
    </row>
    <row r="131" spans="1:8" ht="18" customHeight="1" thickBot="1">
      <c r="A131" s="180"/>
      <c r="B131" s="200"/>
      <c r="C131" s="37" t="s">
        <v>15</v>
      </c>
      <c r="D131" s="38">
        <v>0</v>
      </c>
      <c r="E131" s="38">
        <v>0</v>
      </c>
      <c r="F131" s="38">
        <v>0</v>
      </c>
      <c r="G131" s="186"/>
      <c r="H131" s="202"/>
    </row>
    <row r="132" spans="1:8" ht="22.5" customHeight="1">
      <c r="A132" s="178" t="s">
        <v>21</v>
      </c>
      <c r="B132" s="198" t="s">
        <v>73</v>
      </c>
      <c r="C132" s="39" t="s">
        <v>12</v>
      </c>
      <c r="D132" s="40">
        <v>0</v>
      </c>
      <c r="E132" s="40">
        <v>0</v>
      </c>
      <c r="F132" s="40">
        <v>0</v>
      </c>
      <c r="G132" s="184">
        <f>SUM(F132:F135)/SUM(D132:D135)</f>
        <v>1</v>
      </c>
      <c r="H132" s="76"/>
    </row>
    <row r="133" spans="1:8" ht="18.75" customHeight="1">
      <c r="A133" s="179"/>
      <c r="B133" s="199"/>
      <c r="C133" s="35" t="s">
        <v>13</v>
      </c>
      <c r="D133" s="36">
        <v>0</v>
      </c>
      <c r="E133" s="36">
        <v>0</v>
      </c>
      <c r="F133" s="36">
        <v>0</v>
      </c>
      <c r="G133" s="185"/>
      <c r="H133" s="75"/>
    </row>
    <row r="134" spans="1:8" ht="18.75" customHeight="1">
      <c r="A134" s="179"/>
      <c r="B134" s="199"/>
      <c r="C134" s="35" t="s">
        <v>14</v>
      </c>
      <c r="D134" s="36">
        <v>55</v>
      </c>
      <c r="E134" s="36">
        <v>55</v>
      </c>
      <c r="F134" s="36">
        <v>55</v>
      </c>
      <c r="G134" s="185"/>
      <c r="H134" s="75"/>
    </row>
    <row r="135" spans="1:8" ht="22.5" customHeight="1" thickBot="1">
      <c r="A135" s="180"/>
      <c r="B135" s="200"/>
      <c r="C135" s="37" t="s">
        <v>15</v>
      </c>
      <c r="D135" s="38">
        <v>0</v>
      </c>
      <c r="E135" s="38">
        <v>0</v>
      </c>
      <c r="F135" s="38">
        <v>0</v>
      </c>
      <c r="G135" s="186"/>
      <c r="H135" s="77"/>
    </row>
    <row r="136" spans="1:8" s="32" customFormat="1" ht="20.25" customHeight="1">
      <c r="A136" s="178" t="s">
        <v>22</v>
      </c>
      <c r="B136" s="198" t="s">
        <v>74</v>
      </c>
      <c r="C136" s="39" t="s">
        <v>12</v>
      </c>
      <c r="D136" s="40">
        <v>0</v>
      </c>
      <c r="E136" s="40">
        <v>0</v>
      </c>
      <c r="F136" s="40">
        <v>0</v>
      </c>
      <c r="G136" s="184">
        <f>SUM(F136:F139)/SUM(D136:D139)</f>
        <v>1</v>
      </c>
      <c r="H136" s="201"/>
    </row>
    <row r="137" spans="1:8" s="32" customFormat="1" ht="21" customHeight="1">
      <c r="A137" s="179"/>
      <c r="B137" s="199"/>
      <c r="C137" s="35" t="s">
        <v>13</v>
      </c>
      <c r="D137" s="36">
        <v>0</v>
      </c>
      <c r="E137" s="36">
        <v>0</v>
      </c>
      <c r="F137" s="36">
        <v>0</v>
      </c>
      <c r="G137" s="185"/>
      <c r="H137" s="194"/>
    </row>
    <row r="138" spans="1:8" s="32" customFormat="1" ht="12.75">
      <c r="A138" s="179"/>
      <c r="B138" s="199"/>
      <c r="C138" s="35" t="s">
        <v>14</v>
      </c>
      <c r="D138" s="36">
        <v>100</v>
      </c>
      <c r="E138" s="36">
        <v>100</v>
      </c>
      <c r="F138" s="36">
        <v>100</v>
      </c>
      <c r="G138" s="185"/>
      <c r="H138" s="194"/>
    </row>
    <row r="139" spans="1:8" s="32" customFormat="1" ht="20.25" customHeight="1" thickBot="1">
      <c r="A139" s="180"/>
      <c r="B139" s="200"/>
      <c r="C139" s="37" t="s">
        <v>15</v>
      </c>
      <c r="D139" s="38">
        <v>0</v>
      </c>
      <c r="E139" s="38">
        <v>0</v>
      </c>
      <c r="F139" s="38">
        <v>0</v>
      </c>
      <c r="G139" s="186"/>
      <c r="H139" s="202"/>
    </row>
    <row r="140" spans="1:8" s="32" customFormat="1" ht="20.25" customHeight="1">
      <c r="A140" s="178" t="s">
        <v>23</v>
      </c>
      <c r="B140" s="198" t="s">
        <v>75</v>
      </c>
      <c r="C140" s="39" t="s">
        <v>12</v>
      </c>
      <c r="D140" s="40">
        <v>0</v>
      </c>
      <c r="E140" s="40">
        <v>0</v>
      </c>
      <c r="F140" s="40">
        <v>0</v>
      </c>
      <c r="G140" s="184">
        <f>SUM(F140:F143)/SUM(D140:D143)</f>
        <v>1</v>
      </c>
      <c r="H140" s="201"/>
    </row>
    <row r="141" spans="1:8" s="32" customFormat="1" ht="20.25" customHeight="1">
      <c r="A141" s="179"/>
      <c r="B141" s="199"/>
      <c r="C141" s="35" t="s">
        <v>13</v>
      </c>
      <c r="D141" s="34">
        <v>0</v>
      </c>
      <c r="E141" s="34">
        <v>0</v>
      </c>
      <c r="F141" s="34">
        <v>0</v>
      </c>
      <c r="G141" s="185"/>
      <c r="H141" s="194"/>
    </row>
    <row r="142" spans="1:8" s="32" customFormat="1" ht="20.25" customHeight="1">
      <c r="A142" s="179"/>
      <c r="B142" s="199"/>
      <c r="C142" s="35" t="s">
        <v>14</v>
      </c>
      <c r="D142" s="36">
        <v>367.62</v>
      </c>
      <c r="E142" s="36">
        <v>367.62</v>
      </c>
      <c r="F142" s="36">
        <v>367.62</v>
      </c>
      <c r="G142" s="185"/>
      <c r="H142" s="194"/>
    </row>
    <row r="143" spans="1:8" s="32" customFormat="1" ht="20.25" customHeight="1" thickBot="1">
      <c r="A143" s="180"/>
      <c r="B143" s="200"/>
      <c r="C143" s="37" t="s">
        <v>15</v>
      </c>
      <c r="D143" s="38">
        <v>0</v>
      </c>
      <c r="E143" s="38">
        <v>0</v>
      </c>
      <c r="F143" s="38">
        <v>0</v>
      </c>
      <c r="G143" s="186"/>
      <c r="H143" s="202"/>
    </row>
    <row r="144" spans="1:8" ht="25.5" customHeight="1">
      <c r="A144" s="178" t="s">
        <v>24</v>
      </c>
      <c r="B144" s="199" t="s">
        <v>76</v>
      </c>
      <c r="C144" s="33" t="s">
        <v>12</v>
      </c>
      <c r="D144" s="34">
        <v>0</v>
      </c>
      <c r="E144" s="34">
        <v>0</v>
      </c>
      <c r="F144" s="34">
        <v>0</v>
      </c>
      <c r="G144" s="184">
        <f>SUM(F144:F147)/SUM(D144:D147)</f>
        <v>0.9866788783344378</v>
      </c>
      <c r="H144" s="75"/>
    </row>
    <row r="145" spans="1:8" ht="23.25" customHeight="1">
      <c r="A145" s="179"/>
      <c r="B145" s="199"/>
      <c r="C145" s="35" t="s">
        <v>13</v>
      </c>
      <c r="D145" s="36">
        <v>0</v>
      </c>
      <c r="E145" s="36">
        <v>0</v>
      </c>
      <c r="F145" s="36">
        <v>0</v>
      </c>
      <c r="G145" s="185"/>
      <c r="H145" s="75"/>
    </row>
    <row r="146" spans="1:8" ht="24" customHeight="1">
      <c r="A146" s="179"/>
      <c r="B146" s="199"/>
      <c r="C146" s="35" t="s">
        <v>14</v>
      </c>
      <c r="D146" s="36">
        <v>3908.83</v>
      </c>
      <c r="E146" s="36">
        <v>3856.76</v>
      </c>
      <c r="F146" s="36">
        <v>3856.76</v>
      </c>
      <c r="G146" s="185"/>
      <c r="H146" s="75"/>
    </row>
    <row r="147" spans="1:8" ht="25.5" customHeight="1" thickBot="1">
      <c r="A147" s="180"/>
      <c r="B147" s="199"/>
      <c r="C147" s="41" t="s">
        <v>15</v>
      </c>
      <c r="D147" s="42">
        <v>0</v>
      </c>
      <c r="E147" s="42">
        <v>0</v>
      </c>
      <c r="F147" s="42">
        <v>0</v>
      </c>
      <c r="G147" s="186"/>
      <c r="H147" s="75"/>
    </row>
    <row r="148" spans="1:8" ht="19.5" customHeight="1">
      <c r="A148" s="148" t="s">
        <v>25</v>
      </c>
      <c r="B148" s="151" t="s">
        <v>18</v>
      </c>
      <c r="C148" s="52" t="s">
        <v>12</v>
      </c>
      <c r="D148" s="58">
        <f aca="true" t="shared" si="13" ref="D148:F150">D112</f>
        <v>0</v>
      </c>
      <c r="E148" s="58">
        <f t="shared" si="13"/>
        <v>0</v>
      </c>
      <c r="F148" s="58">
        <f t="shared" si="13"/>
        <v>0</v>
      </c>
      <c r="G148" s="154">
        <f>SUM(F148:F151)/SUM(D148:D151)</f>
        <v>0.9899447900031091</v>
      </c>
      <c r="H148" s="136"/>
    </row>
    <row r="149" spans="1:8" ht="20.25" customHeight="1">
      <c r="A149" s="149"/>
      <c r="B149" s="152"/>
      <c r="C149" s="54" t="s">
        <v>13</v>
      </c>
      <c r="D149" s="55">
        <f t="shared" si="13"/>
        <v>0</v>
      </c>
      <c r="E149" s="55">
        <f t="shared" si="13"/>
        <v>0</v>
      </c>
      <c r="F149" s="55">
        <f t="shared" si="13"/>
        <v>0</v>
      </c>
      <c r="G149" s="155"/>
      <c r="H149" s="137"/>
    </row>
    <row r="150" spans="1:8" ht="18" customHeight="1">
      <c r="A150" s="149"/>
      <c r="B150" s="152"/>
      <c r="C150" s="54" t="s">
        <v>14</v>
      </c>
      <c r="D150" s="55">
        <f t="shared" si="13"/>
        <v>5178.41</v>
      </c>
      <c r="E150" s="55">
        <f t="shared" si="13"/>
        <v>5126.34</v>
      </c>
      <c r="F150" s="55">
        <f t="shared" si="13"/>
        <v>5126.34</v>
      </c>
      <c r="G150" s="155"/>
      <c r="H150" s="137"/>
    </row>
    <row r="151" spans="1:8" ht="19.5" customHeight="1" thickBot="1">
      <c r="A151" s="150"/>
      <c r="B151" s="153"/>
      <c r="C151" s="56" t="s">
        <v>15</v>
      </c>
      <c r="D151" s="70">
        <f>D115</f>
        <v>0</v>
      </c>
      <c r="E151" s="70">
        <f>E115</f>
        <v>0</v>
      </c>
      <c r="F151" s="70">
        <f>F115</f>
        <v>0</v>
      </c>
      <c r="G151" s="156"/>
      <c r="H151" s="138"/>
    </row>
    <row r="152" spans="1:8" s="1" customFormat="1" ht="30" customHeight="1">
      <c r="A152" s="208" t="s">
        <v>1</v>
      </c>
      <c r="B152" s="209"/>
      <c r="C152" s="205" t="s">
        <v>77</v>
      </c>
      <c r="D152" s="205"/>
      <c r="E152" s="205"/>
      <c r="F152" s="205"/>
      <c r="G152" s="205"/>
      <c r="H152" s="206"/>
    </row>
    <row r="153" spans="1:8" s="1" customFormat="1" ht="16.5" customHeight="1">
      <c r="A153" s="17" t="s">
        <v>2</v>
      </c>
      <c r="B153" s="18"/>
      <c r="C153" s="60" t="s">
        <v>122</v>
      </c>
      <c r="D153" s="19"/>
      <c r="E153" s="19"/>
      <c r="F153" s="19"/>
      <c r="G153" s="20"/>
      <c r="H153" s="21"/>
    </row>
    <row r="154" spans="1:8" s="1" customFormat="1" ht="21" customHeight="1" thickBot="1">
      <c r="A154" s="22" t="s">
        <v>3</v>
      </c>
      <c r="B154" s="23"/>
      <c r="C154" s="24" t="s">
        <v>44</v>
      </c>
      <c r="D154" s="43"/>
      <c r="E154" s="43"/>
      <c r="F154" s="25"/>
      <c r="G154" s="26"/>
      <c r="H154" s="44"/>
    </row>
    <row r="155" spans="1:8" s="1" customFormat="1" ht="141" thickBot="1">
      <c r="A155" s="13" t="s">
        <v>4</v>
      </c>
      <c r="B155" s="14" t="s">
        <v>5</v>
      </c>
      <c r="C155" s="14" t="s">
        <v>6</v>
      </c>
      <c r="D155" s="15" t="s">
        <v>7</v>
      </c>
      <c r="E155" s="15" t="s">
        <v>8</v>
      </c>
      <c r="F155" s="15" t="s">
        <v>28</v>
      </c>
      <c r="G155" s="14" t="s">
        <v>10</v>
      </c>
      <c r="H155" s="16" t="s">
        <v>11</v>
      </c>
    </row>
    <row r="156" spans="1:8" s="2" customFormat="1" ht="18" customHeight="1">
      <c r="A156" s="139">
        <v>1</v>
      </c>
      <c r="B156" s="142" t="s">
        <v>48</v>
      </c>
      <c r="C156" s="27" t="s">
        <v>12</v>
      </c>
      <c r="D156" s="51">
        <f aca="true" t="shared" si="14" ref="D156:F159">D160+D180+D196+D232</f>
        <v>0</v>
      </c>
      <c r="E156" s="51">
        <f t="shared" si="14"/>
        <v>0</v>
      </c>
      <c r="F156" s="51">
        <f t="shared" si="14"/>
        <v>0</v>
      </c>
      <c r="G156" s="128">
        <f>SUM(F156:F159)/SUM(D156:D159)</f>
        <v>0.9469571462618515</v>
      </c>
      <c r="H156" s="145"/>
    </row>
    <row r="157" spans="1:8" s="2" customFormat="1" ht="15.75" customHeight="1">
      <c r="A157" s="140"/>
      <c r="B157" s="143"/>
      <c r="C157" s="29" t="s">
        <v>13</v>
      </c>
      <c r="D157" s="28">
        <f t="shared" si="14"/>
        <v>83635.94000000002</v>
      </c>
      <c r="E157" s="28">
        <f t="shared" si="14"/>
        <v>80022.75000000001</v>
      </c>
      <c r="F157" s="28">
        <f t="shared" si="14"/>
        <v>80022.75000000001</v>
      </c>
      <c r="G157" s="129"/>
      <c r="H157" s="146"/>
    </row>
    <row r="158" spans="1:8" s="2" customFormat="1" ht="18.75" customHeight="1">
      <c r="A158" s="140"/>
      <c r="B158" s="143"/>
      <c r="C158" s="29" t="s">
        <v>14</v>
      </c>
      <c r="D158" s="28">
        <f t="shared" si="14"/>
        <v>78240.71999999999</v>
      </c>
      <c r="E158" s="28">
        <f t="shared" si="14"/>
        <v>73267.51</v>
      </c>
      <c r="F158" s="28">
        <f t="shared" si="14"/>
        <v>73267.51</v>
      </c>
      <c r="G158" s="129"/>
      <c r="H158" s="146"/>
    </row>
    <row r="159" spans="1:8" s="2" customFormat="1" ht="18" customHeight="1" thickBot="1">
      <c r="A159" s="141"/>
      <c r="B159" s="144"/>
      <c r="C159" s="30" t="s">
        <v>15</v>
      </c>
      <c r="D159" s="31">
        <f t="shared" si="14"/>
        <v>0</v>
      </c>
      <c r="E159" s="31">
        <f t="shared" si="14"/>
        <v>0</v>
      </c>
      <c r="F159" s="31">
        <f t="shared" si="14"/>
        <v>0</v>
      </c>
      <c r="G159" s="130"/>
      <c r="H159" s="147"/>
    </row>
    <row r="160" spans="1:8" s="2" customFormat="1" ht="18" customHeight="1">
      <c r="A160" s="139" t="s">
        <v>16</v>
      </c>
      <c r="B160" s="142" t="s">
        <v>78</v>
      </c>
      <c r="C160" s="27" t="s">
        <v>12</v>
      </c>
      <c r="D160" s="51">
        <f>D164+D172</f>
        <v>0</v>
      </c>
      <c r="E160" s="51">
        <f>E164+E172</f>
        <v>0</v>
      </c>
      <c r="F160" s="51">
        <f>F164+F172</f>
        <v>0</v>
      </c>
      <c r="G160" s="128">
        <f>SUM(F160:F163)/SUM(D160:D163)</f>
        <v>1</v>
      </c>
      <c r="H160" s="145"/>
    </row>
    <row r="161" spans="1:8" s="2" customFormat="1" ht="18" customHeight="1">
      <c r="A161" s="140"/>
      <c r="B161" s="143"/>
      <c r="C161" s="29" t="s">
        <v>13</v>
      </c>
      <c r="D161" s="28">
        <f>D165+D173+D169</f>
        <v>0</v>
      </c>
      <c r="E161" s="28">
        <f aca="true" t="shared" si="15" ref="E161:F163">E165+E173</f>
        <v>0</v>
      </c>
      <c r="F161" s="28">
        <f t="shared" si="15"/>
        <v>0</v>
      </c>
      <c r="G161" s="129"/>
      <c r="H161" s="146"/>
    </row>
    <row r="162" spans="1:8" s="2" customFormat="1" ht="16.5" customHeight="1">
      <c r="A162" s="140"/>
      <c r="B162" s="143"/>
      <c r="C162" s="29" t="s">
        <v>14</v>
      </c>
      <c r="D162" s="28">
        <f>D166+D174+D170+D178</f>
        <v>3819.4500000000003</v>
      </c>
      <c r="E162" s="28">
        <f>E166+E174+E170+E178</f>
        <v>3819.4500000000003</v>
      </c>
      <c r="F162" s="28">
        <f>F166+F174+F170+F178</f>
        <v>3819.4500000000003</v>
      </c>
      <c r="G162" s="129"/>
      <c r="H162" s="146"/>
    </row>
    <row r="163" spans="1:8" s="2" customFormat="1" ht="15.75" customHeight="1" thickBot="1">
      <c r="A163" s="141"/>
      <c r="B163" s="144"/>
      <c r="C163" s="30" t="s">
        <v>15</v>
      </c>
      <c r="D163" s="31">
        <f>D167+D175</f>
        <v>0</v>
      </c>
      <c r="E163" s="31">
        <f t="shared" si="15"/>
        <v>0</v>
      </c>
      <c r="F163" s="31">
        <f t="shared" si="15"/>
        <v>0</v>
      </c>
      <c r="G163" s="130"/>
      <c r="H163" s="147"/>
    </row>
    <row r="164" spans="1:8" s="12" customFormat="1" ht="17.25" customHeight="1">
      <c r="A164" s="99" t="s">
        <v>17</v>
      </c>
      <c r="B164" s="203" t="s">
        <v>79</v>
      </c>
      <c r="C164" s="33" t="s">
        <v>12</v>
      </c>
      <c r="D164" s="34">
        <v>0</v>
      </c>
      <c r="E164" s="34">
        <v>0</v>
      </c>
      <c r="F164" s="34">
        <v>0</v>
      </c>
      <c r="G164" s="134">
        <f>SUM(F164:F167)/SUM(D164:D167)</f>
        <v>1</v>
      </c>
      <c r="H164" s="135"/>
    </row>
    <row r="165" spans="1:8" s="12" customFormat="1" ht="16.5" customHeight="1">
      <c r="A165" s="90"/>
      <c r="B165" s="91"/>
      <c r="C165" s="35" t="s">
        <v>13</v>
      </c>
      <c r="D165" s="36">
        <v>0</v>
      </c>
      <c r="E165" s="36">
        <v>0</v>
      </c>
      <c r="F165" s="36">
        <v>0</v>
      </c>
      <c r="G165" s="92"/>
      <c r="H165" s="93"/>
    </row>
    <row r="166" spans="1:8" s="12" customFormat="1" ht="18" customHeight="1">
      <c r="A166" s="90"/>
      <c r="B166" s="91"/>
      <c r="C166" s="35" t="s">
        <v>14</v>
      </c>
      <c r="D166" s="36">
        <v>2176.09</v>
      </c>
      <c r="E166" s="36">
        <v>2176.09</v>
      </c>
      <c r="F166" s="36">
        <v>2176.09</v>
      </c>
      <c r="G166" s="92"/>
      <c r="H166" s="93"/>
    </row>
    <row r="167" spans="1:8" s="12" customFormat="1" ht="12.75">
      <c r="A167" s="90"/>
      <c r="B167" s="91"/>
      <c r="C167" s="35" t="s">
        <v>15</v>
      </c>
      <c r="D167" s="36">
        <v>0</v>
      </c>
      <c r="E167" s="36">
        <v>0</v>
      </c>
      <c r="F167" s="36">
        <v>0</v>
      </c>
      <c r="G167" s="92"/>
      <c r="H167" s="93"/>
    </row>
    <row r="168" spans="1:8" s="12" customFormat="1" ht="12.75" customHeight="1">
      <c r="A168" s="90" t="s">
        <v>19</v>
      </c>
      <c r="B168" s="91" t="s">
        <v>80</v>
      </c>
      <c r="C168" s="35" t="s">
        <v>12</v>
      </c>
      <c r="D168" s="36">
        <v>0</v>
      </c>
      <c r="E168" s="36">
        <v>0</v>
      </c>
      <c r="F168" s="36">
        <v>0</v>
      </c>
      <c r="G168" s="92">
        <f>SUM(F168:F171)/SUM(D168:D171)</f>
        <v>1</v>
      </c>
      <c r="H168" s="93"/>
    </row>
    <row r="169" spans="1:8" s="12" customFormat="1" ht="12.75">
      <c r="A169" s="90"/>
      <c r="B169" s="91"/>
      <c r="C169" s="35" t="s">
        <v>13</v>
      </c>
      <c r="D169" s="36">
        <v>0</v>
      </c>
      <c r="E169" s="36">
        <v>0</v>
      </c>
      <c r="F169" s="36">
        <v>0</v>
      </c>
      <c r="G169" s="92"/>
      <c r="H169" s="93"/>
    </row>
    <row r="170" spans="1:8" s="12" customFormat="1" ht="12.75">
      <c r="A170" s="90"/>
      <c r="B170" s="91"/>
      <c r="C170" s="35" t="s">
        <v>14</v>
      </c>
      <c r="D170" s="36">
        <v>95.17</v>
      </c>
      <c r="E170" s="36">
        <v>95.17</v>
      </c>
      <c r="F170" s="36">
        <v>95.17</v>
      </c>
      <c r="G170" s="92"/>
      <c r="H170" s="93"/>
    </row>
    <row r="171" spans="1:8" s="12" customFormat="1" ht="12.75">
      <c r="A171" s="90"/>
      <c r="B171" s="91"/>
      <c r="C171" s="35" t="s">
        <v>15</v>
      </c>
      <c r="D171" s="36">
        <v>0</v>
      </c>
      <c r="E171" s="36">
        <v>0</v>
      </c>
      <c r="F171" s="36">
        <v>0</v>
      </c>
      <c r="G171" s="92"/>
      <c r="H171" s="93"/>
    </row>
    <row r="172" spans="1:8" s="12" customFormat="1" ht="18" customHeight="1">
      <c r="A172" s="90" t="s">
        <v>20</v>
      </c>
      <c r="B172" s="91" t="s">
        <v>81</v>
      </c>
      <c r="C172" s="35" t="s">
        <v>12</v>
      </c>
      <c r="D172" s="36">
        <v>0</v>
      </c>
      <c r="E172" s="36">
        <v>0</v>
      </c>
      <c r="F172" s="36">
        <v>0</v>
      </c>
      <c r="G172" s="92">
        <f>SUM(F172:F175)/SUM(D172:D175)</f>
        <v>1</v>
      </c>
      <c r="H172" s="93"/>
    </row>
    <row r="173" spans="1:8" s="12" customFormat="1" ht="21" customHeight="1">
      <c r="A173" s="90"/>
      <c r="B173" s="91"/>
      <c r="C173" s="35" t="s">
        <v>13</v>
      </c>
      <c r="D173" s="36">
        <v>0</v>
      </c>
      <c r="E173" s="36">
        <v>0</v>
      </c>
      <c r="F173" s="36">
        <v>0</v>
      </c>
      <c r="G173" s="92"/>
      <c r="H173" s="93"/>
    </row>
    <row r="174" spans="1:8" s="12" customFormat="1" ht="20.25" customHeight="1">
      <c r="A174" s="90"/>
      <c r="B174" s="91"/>
      <c r="C174" s="35" t="s">
        <v>14</v>
      </c>
      <c r="D174" s="36">
        <v>1275</v>
      </c>
      <c r="E174" s="36">
        <v>1275</v>
      </c>
      <c r="F174" s="36">
        <v>1275</v>
      </c>
      <c r="G174" s="92"/>
      <c r="H174" s="93"/>
    </row>
    <row r="175" spans="1:8" s="12" customFormat="1" ht="19.5" customHeight="1">
      <c r="A175" s="94"/>
      <c r="B175" s="207"/>
      <c r="C175" s="41" t="s">
        <v>15</v>
      </c>
      <c r="D175" s="42">
        <v>0</v>
      </c>
      <c r="E175" s="42">
        <v>0</v>
      </c>
      <c r="F175" s="42">
        <v>0</v>
      </c>
      <c r="G175" s="97"/>
      <c r="H175" s="98"/>
    </row>
    <row r="176" spans="1:8" s="12" customFormat="1" ht="12.75" customHeight="1">
      <c r="A176" s="90" t="s">
        <v>21</v>
      </c>
      <c r="B176" s="91" t="s">
        <v>123</v>
      </c>
      <c r="C176" s="35" t="s">
        <v>12</v>
      </c>
      <c r="D176" s="36">
        <v>0</v>
      </c>
      <c r="E176" s="36">
        <v>0</v>
      </c>
      <c r="F176" s="36">
        <v>0</v>
      </c>
      <c r="G176" s="92">
        <f>SUM(F176:F179)/SUM(D176:D179)</f>
        <v>1</v>
      </c>
      <c r="H176" s="93"/>
    </row>
    <row r="177" spans="1:8" s="12" customFormat="1" ht="12.75">
      <c r="A177" s="90"/>
      <c r="B177" s="91"/>
      <c r="C177" s="35" t="s">
        <v>13</v>
      </c>
      <c r="D177" s="36">
        <v>0</v>
      </c>
      <c r="E177" s="36">
        <v>0</v>
      </c>
      <c r="F177" s="36">
        <v>0</v>
      </c>
      <c r="G177" s="92"/>
      <c r="H177" s="93"/>
    </row>
    <row r="178" spans="1:8" s="12" customFormat="1" ht="12.75">
      <c r="A178" s="90"/>
      <c r="B178" s="91"/>
      <c r="C178" s="35" t="s">
        <v>14</v>
      </c>
      <c r="D178" s="36">
        <v>273.19</v>
      </c>
      <c r="E178" s="36">
        <v>273.19</v>
      </c>
      <c r="F178" s="36">
        <v>273.19</v>
      </c>
      <c r="G178" s="92"/>
      <c r="H178" s="93"/>
    </row>
    <row r="179" spans="1:8" s="12" customFormat="1" ht="13.5" thickBot="1">
      <c r="A179" s="90"/>
      <c r="B179" s="91"/>
      <c r="C179" s="35" t="s">
        <v>15</v>
      </c>
      <c r="D179" s="36">
        <v>0</v>
      </c>
      <c r="E179" s="36">
        <v>0</v>
      </c>
      <c r="F179" s="36">
        <v>0</v>
      </c>
      <c r="G179" s="92"/>
      <c r="H179" s="93"/>
    </row>
    <row r="180" spans="1:8" s="2" customFormat="1" ht="21" customHeight="1">
      <c r="A180" s="139" t="s">
        <v>22</v>
      </c>
      <c r="B180" s="212" t="s">
        <v>82</v>
      </c>
      <c r="C180" s="27" t="s">
        <v>12</v>
      </c>
      <c r="D180" s="51">
        <f>D184+D188</f>
        <v>0</v>
      </c>
      <c r="E180" s="51">
        <f>E184+E188</f>
        <v>0</v>
      </c>
      <c r="F180" s="51">
        <f>F184+F188</f>
        <v>0</v>
      </c>
      <c r="G180" s="128">
        <f>SUM(F180:F183)/SUM(D180:D183)</f>
        <v>0.9556395269473711</v>
      </c>
      <c r="H180" s="145"/>
    </row>
    <row r="181" spans="1:8" s="2" customFormat="1" ht="21" customHeight="1">
      <c r="A181" s="140"/>
      <c r="B181" s="213"/>
      <c r="C181" s="29" t="s">
        <v>13</v>
      </c>
      <c r="D181" s="28">
        <f aca="true" t="shared" si="16" ref="D181:F182">D185+D189+D193</f>
        <v>80902.6</v>
      </c>
      <c r="E181" s="28">
        <f t="shared" si="16"/>
        <v>77289.41</v>
      </c>
      <c r="F181" s="28">
        <f t="shared" si="16"/>
        <v>77289.41</v>
      </c>
      <c r="G181" s="129"/>
      <c r="H181" s="146"/>
    </row>
    <row r="182" spans="1:8" s="2" customFormat="1" ht="17.25" customHeight="1">
      <c r="A182" s="140"/>
      <c r="B182" s="213"/>
      <c r="C182" s="29" t="s">
        <v>14</v>
      </c>
      <c r="D182" s="28">
        <f t="shared" si="16"/>
        <v>7738.7</v>
      </c>
      <c r="E182" s="28">
        <f t="shared" si="16"/>
        <v>7419.719999999999</v>
      </c>
      <c r="F182" s="28">
        <f t="shared" si="16"/>
        <v>7419.719999999999</v>
      </c>
      <c r="G182" s="129"/>
      <c r="H182" s="146"/>
    </row>
    <row r="183" spans="1:8" s="2" customFormat="1" ht="17.25" customHeight="1" thickBot="1">
      <c r="A183" s="141"/>
      <c r="B183" s="214"/>
      <c r="C183" s="30" t="s">
        <v>15</v>
      </c>
      <c r="D183" s="31">
        <f>D187+D191</f>
        <v>0</v>
      </c>
      <c r="E183" s="31">
        <f>E187+E191</f>
        <v>0</v>
      </c>
      <c r="F183" s="31">
        <f>F187+F191</f>
        <v>0</v>
      </c>
      <c r="G183" s="130"/>
      <c r="H183" s="147"/>
    </row>
    <row r="184" spans="1:8" s="3" customFormat="1" ht="12.75" customHeight="1">
      <c r="A184" s="99" t="s">
        <v>23</v>
      </c>
      <c r="B184" s="100" t="s">
        <v>26</v>
      </c>
      <c r="C184" s="33" t="s">
        <v>12</v>
      </c>
      <c r="D184" s="34">
        <v>0</v>
      </c>
      <c r="E184" s="34">
        <v>0</v>
      </c>
      <c r="F184" s="34">
        <v>0</v>
      </c>
      <c r="G184" s="134">
        <f>SUM(F184:F187)/SUM(D184:D187)</f>
        <v>0.9803841438496118</v>
      </c>
      <c r="H184" s="135"/>
    </row>
    <row r="185" spans="1:8" s="3" customFormat="1" ht="12.75">
      <c r="A185" s="90"/>
      <c r="B185" s="95"/>
      <c r="C185" s="35" t="s">
        <v>13</v>
      </c>
      <c r="D185" s="36">
        <v>0</v>
      </c>
      <c r="E185" s="36">
        <v>0</v>
      </c>
      <c r="F185" s="36">
        <v>0</v>
      </c>
      <c r="G185" s="92"/>
      <c r="H185" s="93"/>
    </row>
    <row r="186" spans="1:8" s="3" customFormat="1" ht="12.75">
      <c r="A186" s="90"/>
      <c r="B186" s="95"/>
      <c r="C186" s="35" t="s">
        <v>14</v>
      </c>
      <c r="D186" s="36">
        <v>244.7</v>
      </c>
      <c r="E186" s="36">
        <v>239.9</v>
      </c>
      <c r="F186" s="36">
        <v>239.9</v>
      </c>
      <c r="G186" s="92"/>
      <c r="H186" s="93"/>
    </row>
    <row r="187" spans="1:8" s="3" customFormat="1" ht="12.75">
      <c r="A187" s="90"/>
      <c r="B187" s="95"/>
      <c r="C187" s="35" t="s">
        <v>15</v>
      </c>
      <c r="D187" s="36">
        <v>0</v>
      </c>
      <c r="E187" s="36">
        <v>0</v>
      </c>
      <c r="F187" s="36">
        <v>0</v>
      </c>
      <c r="G187" s="92"/>
      <c r="H187" s="93"/>
    </row>
    <row r="188" spans="1:8" s="3" customFormat="1" ht="43.5" customHeight="1">
      <c r="A188" s="90" t="s">
        <v>24</v>
      </c>
      <c r="B188" s="95" t="s">
        <v>83</v>
      </c>
      <c r="C188" s="35" t="s">
        <v>12</v>
      </c>
      <c r="D188" s="36">
        <v>0</v>
      </c>
      <c r="E188" s="36">
        <v>0</v>
      </c>
      <c r="F188" s="36">
        <v>0</v>
      </c>
      <c r="G188" s="92">
        <f>SUM(F188:F191)/SUM(D188:D191)</f>
        <v>0.9553391268353925</v>
      </c>
      <c r="H188" s="93"/>
    </row>
    <row r="189" spans="1:8" s="3" customFormat="1" ht="30" customHeight="1">
      <c r="A189" s="90"/>
      <c r="B189" s="95"/>
      <c r="C189" s="35" t="s">
        <v>13</v>
      </c>
      <c r="D189" s="36">
        <v>80902.6</v>
      </c>
      <c r="E189" s="36">
        <v>77289.41</v>
      </c>
      <c r="F189" s="36">
        <v>77289.41</v>
      </c>
      <c r="G189" s="92"/>
      <c r="H189" s="93"/>
    </row>
    <row r="190" spans="1:8" s="3" customFormat="1" ht="31.5" customHeight="1">
      <c r="A190" s="90"/>
      <c r="B190" s="95"/>
      <c r="C190" s="35" t="s">
        <v>14</v>
      </c>
      <c r="D190" s="36">
        <v>7035</v>
      </c>
      <c r="E190" s="36">
        <v>6720.82</v>
      </c>
      <c r="F190" s="36">
        <v>6720.82</v>
      </c>
      <c r="G190" s="92"/>
      <c r="H190" s="93"/>
    </row>
    <row r="191" spans="1:8" s="3" customFormat="1" ht="37.5" customHeight="1">
      <c r="A191" s="94"/>
      <c r="B191" s="96"/>
      <c r="C191" s="41" t="s">
        <v>15</v>
      </c>
      <c r="D191" s="42">
        <v>0</v>
      </c>
      <c r="E191" s="42">
        <v>0</v>
      </c>
      <c r="F191" s="42">
        <v>0</v>
      </c>
      <c r="G191" s="97"/>
      <c r="H191" s="98"/>
    </row>
    <row r="192" spans="1:8" s="3" customFormat="1" ht="43.5" customHeight="1">
      <c r="A192" s="90" t="s">
        <v>25</v>
      </c>
      <c r="B192" s="95" t="s">
        <v>83</v>
      </c>
      <c r="C192" s="35" t="s">
        <v>12</v>
      </c>
      <c r="D192" s="36">
        <v>0</v>
      </c>
      <c r="E192" s="36">
        <v>0</v>
      </c>
      <c r="F192" s="36">
        <v>0</v>
      </c>
      <c r="G192" s="92">
        <f>SUM(F192:F195)/SUM(D192:D195)</f>
        <v>1</v>
      </c>
      <c r="H192" s="93"/>
    </row>
    <row r="193" spans="1:8" s="3" customFormat="1" ht="30" customHeight="1">
      <c r="A193" s="90"/>
      <c r="B193" s="95"/>
      <c r="C193" s="35" t="s">
        <v>13</v>
      </c>
      <c r="D193" s="36">
        <v>0</v>
      </c>
      <c r="E193" s="36">
        <v>0</v>
      </c>
      <c r="F193" s="36">
        <v>0</v>
      </c>
      <c r="G193" s="92"/>
      <c r="H193" s="93"/>
    </row>
    <row r="194" spans="1:8" s="3" customFormat="1" ht="31.5" customHeight="1">
      <c r="A194" s="90"/>
      <c r="B194" s="95"/>
      <c r="C194" s="35" t="s">
        <v>14</v>
      </c>
      <c r="D194" s="36">
        <v>459</v>
      </c>
      <c r="E194" s="36">
        <v>459</v>
      </c>
      <c r="F194" s="36">
        <v>459</v>
      </c>
      <c r="G194" s="92"/>
      <c r="H194" s="93"/>
    </row>
    <row r="195" spans="1:8" s="3" customFormat="1" ht="37.5" customHeight="1" thickBot="1">
      <c r="A195" s="94"/>
      <c r="B195" s="96"/>
      <c r="C195" s="41" t="s">
        <v>15</v>
      </c>
      <c r="D195" s="42">
        <v>0</v>
      </c>
      <c r="E195" s="42">
        <v>0</v>
      </c>
      <c r="F195" s="42">
        <v>0</v>
      </c>
      <c r="G195" s="97"/>
      <c r="H195" s="98"/>
    </row>
    <row r="196" spans="1:8" s="2" customFormat="1" ht="13.5" customHeight="1">
      <c r="A196" s="139" t="s">
        <v>29</v>
      </c>
      <c r="B196" s="125" t="s">
        <v>84</v>
      </c>
      <c r="C196" s="27" t="s">
        <v>12</v>
      </c>
      <c r="D196" s="67">
        <f aca="true" t="shared" si="17" ref="D196:F197">D200+D204+D208+D212+D216+D220+D228</f>
        <v>0</v>
      </c>
      <c r="E196" s="67">
        <f t="shared" si="17"/>
        <v>0</v>
      </c>
      <c r="F196" s="67">
        <f t="shared" si="17"/>
        <v>0</v>
      </c>
      <c r="G196" s="128">
        <f>SUM(F196:F199)/SUM(D196:D199)</f>
        <v>0.9296475552977806</v>
      </c>
      <c r="H196" s="145"/>
    </row>
    <row r="197" spans="1:8" s="2" customFormat="1" ht="12.75">
      <c r="A197" s="140"/>
      <c r="B197" s="126"/>
      <c r="C197" s="29" t="s">
        <v>13</v>
      </c>
      <c r="D197" s="28">
        <f t="shared" si="17"/>
        <v>116.24</v>
      </c>
      <c r="E197" s="28">
        <f t="shared" si="17"/>
        <v>116.24</v>
      </c>
      <c r="F197" s="28">
        <f t="shared" si="17"/>
        <v>116.24</v>
      </c>
      <c r="G197" s="129"/>
      <c r="H197" s="146"/>
    </row>
    <row r="198" spans="1:8" s="2" customFormat="1" ht="12.75">
      <c r="A198" s="140"/>
      <c r="B198" s="126"/>
      <c r="C198" s="29" t="s">
        <v>14</v>
      </c>
      <c r="D198" s="28">
        <f>D202+D206+D210+D214+D218+D222+D226+D230</f>
        <v>66039.67</v>
      </c>
      <c r="E198" s="28">
        <f>E202+E206+E210+E214+E218+E222+E226+E230</f>
        <v>61385.44</v>
      </c>
      <c r="F198" s="28">
        <f>F202+F206+F210+F214+F218+F222+F226+F230</f>
        <v>61385.44</v>
      </c>
      <c r="G198" s="129"/>
      <c r="H198" s="146"/>
    </row>
    <row r="199" spans="1:8" s="2" customFormat="1" ht="20.25" customHeight="1" thickBot="1">
      <c r="A199" s="141"/>
      <c r="B199" s="127"/>
      <c r="C199" s="30" t="s">
        <v>15</v>
      </c>
      <c r="D199" s="31">
        <f>D203+D207+D211+D215+D219+D223+D231</f>
        <v>0</v>
      </c>
      <c r="E199" s="31">
        <f>E203+E207+E211+E215+E219+E223+E231</f>
        <v>0</v>
      </c>
      <c r="F199" s="31">
        <f>F203+F207+F211+F215+F219+F223+F231</f>
        <v>0</v>
      </c>
      <c r="G199" s="130"/>
      <c r="H199" s="147"/>
    </row>
    <row r="200" spans="1:8" s="5" customFormat="1" ht="12.75" customHeight="1">
      <c r="A200" s="99" t="s">
        <v>30</v>
      </c>
      <c r="B200" s="100" t="s">
        <v>85</v>
      </c>
      <c r="C200" s="33" t="s">
        <v>12</v>
      </c>
      <c r="D200" s="34">
        <v>0</v>
      </c>
      <c r="E200" s="34">
        <v>0</v>
      </c>
      <c r="F200" s="34">
        <v>0</v>
      </c>
      <c r="G200" s="134">
        <f>SUM(F200:F203)/SUM(D200:D203)</f>
        <v>0.999876468378145</v>
      </c>
      <c r="H200" s="135"/>
    </row>
    <row r="201" spans="1:8" s="5" customFormat="1" ht="12.75">
      <c r="A201" s="90"/>
      <c r="B201" s="95"/>
      <c r="C201" s="35" t="s">
        <v>13</v>
      </c>
      <c r="D201" s="36">
        <v>0</v>
      </c>
      <c r="E201" s="36">
        <v>0</v>
      </c>
      <c r="F201" s="36">
        <v>0</v>
      </c>
      <c r="G201" s="92"/>
      <c r="H201" s="93"/>
    </row>
    <row r="202" spans="1:8" s="5" customFormat="1" ht="12.75">
      <c r="A202" s="90"/>
      <c r="B202" s="95"/>
      <c r="C202" s="35" t="s">
        <v>14</v>
      </c>
      <c r="D202" s="36">
        <v>15623.53</v>
      </c>
      <c r="E202" s="36">
        <v>15621.6</v>
      </c>
      <c r="F202" s="36">
        <v>15621.6</v>
      </c>
      <c r="G202" s="92"/>
      <c r="H202" s="93"/>
    </row>
    <row r="203" spans="1:8" s="5" customFormat="1" ht="12.75">
      <c r="A203" s="90"/>
      <c r="B203" s="95"/>
      <c r="C203" s="35" t="s">
        <v>15</v>
      </c>
      <c r="D203" s="36">
        <v>0</v>
      </c>
      <c r="E203" s="36">
        <v>0</v>
      </c>
      <c r="F203" s="36">
        <v>0</v>
      </c>
      <c r="G203" s="92"/>
      <c r="H203" s="93"/>
    </row>
    <row r="204" spans="1:8" s="5" customFormat="1" ht="12.75" customHeight="1">
      <c r="A204" s="90" t="s">
        <v>34</v>
      </c>
      <c r="B204" s="95" t="s">
        <v>86</v>
      </c>
      <c r="C204" s="35" t="s">
        <v>12</v>
      </c>
      <c r="D204" s="36">
        <v>0</v>
      </c>
      <c r="E204" s="36">
        <v>0</v>
      </c>
      <c r="F204" s="36">
        <v>0</v>
      </c>
      <c r="G204" s="92">
        <f>SUM(F204:F207)/SUM(D204:D207)</f>
        <v>0.9417345380561202</v>
      </c>
      <c r="H204" s="93"/>
    </row>
    <row r="205" spans="1:8" s="5" customFormat="1" ht="12.75">
      <c r="A205" s="90"/>
      <c r="B205" s="95"/>
      <c r="C205" s="35" t="s">
        <v>13</v>
      </c>
      <c r="D205" s="36">
        <v>0</v>
      </c>
      <c r="E205" s="36">
        <v>0</v>
      </c>
      <c r="F205" s="36">
        <v>0</v>
      </c>
      <c r="G205" s="92"/>
      <c r="H205" s="93"/>
    </row>
    <row r="206" spans="1:8" s="5" customFormat="1" ht="12.75">
      <c r="A206" s="90"/>
      <c r="B206" s="95"/>
      <c r="C206" s="35" t="s">
        <v>14</v>
      </c>
      <c r="D206" s="36">
        <v>11112.93</v>
      </c>
      <c r="E206" s="36">
        <v>10465.43</v>
      </c>
      <c r="F206" s="36">
        <v>10465.43</v>
      </c>
      <c r="G206" s="92"/>
      <c r="H206" s="93"/>
    </row>
    <row r="207" spans="1:8" s="5" customFormat="1" ht="12.75">
      <c r="A207" s="90"/>
      <c r="B207" s="95"/>
      <c r="C207" s="35" t="s">
        <v>15</v>
      </c>
      <c r="D207" s="36">
        <v>0</v>
      </c>
      <c r="E207" s="36">
        <v>0</v>
      </c>
      <c r="F207" s="36">
        <v>0</v>
      </c>
      <c r="G207" s="92"/>
      <c r="H207" s="93"/>
    </row>
    <row r="208" spans="1:8" s="5" customFormat="1" ht="12.75" customHeight="1">
      <c r="A208" s="90" t="s">
        <v>31</v>
      </c>
      <c r="B208" s="95" t="s">
        <v>87</v>
      </c>
      <c r="C208" s="35" t="s">
        <v>12</v>
      </c>
      <c r="D208" s="36">
        <v>0</v>
      </c>
      <c r="E208" s="36">
        <v>0</v>
      </c>
      <c r="F208" s="36">
        <v>0</v>
      </c>
      <c r="G208" s="92">
        <f>SUM(F208:F211)/SUM(D208:D211)</f>
        <v>0.9967528472444057</v>
      </c>
      <c r="H208" s="93"/>
    </row>
    <row r="209" spans="1:8" s="5" customFormat="1" ht="12.75">
      <c r="A209" s="90"/>
      <c r="B209" s="95"/>
      <c r="C209" s="35" t="s">
        <v>13</v>
      </c>
      <c r="D209" s="36">
        <v>0</v>
      </c>
      <c r="E209" s="36">
        <v>0</v>
      </c>
      <c r="F209" s="36">
        <v>0</v>
      </c>
      <c r="G209" s="92"/>
      <c r="H209" s="93"/>
    </row>
    <row r="210" spans="1:8" s="5" customFormat="1" ht="12.75">
      <c r="A210" s="90"/>
      <c r="B210" s="95"/>
      <c r="C210" s="35" t="s">
        <v>14</v>
      </c>
      <c r="D210" s="36">
        <v>16497.53</v>
      </c>
      <c r="E210" s="36">
        <v>16443.96</v>
      </c>
      <c r="F210" s="36">
        <v>16443.96</v>
      </c>
      <c r="G210" s="92"/>
      <c r="H210" s="93"/>
    </row>
    <row r="211" spans="1:8" s="5" customFormat="1" ht="12.75">
      <c r="A211" s="90"/>
      <c r="B211" s="95"/>
      <c r="C211" s="35" t="s">
        <v>15</v>
      </c>
      <c r="D211" s="36">
        <v>0</v>
      </c>
      <c r="E211" s="36">
        <v>0</v>
      </c>
      <c r="F211" s="36">
        <v>0</v>
      </c>
      <c r="G211" s="92"/>
      <c r="H211" s="93"/>
    </row>
    <row r="212" spans="1:8" s="5" customFormat="1" ht="21" customHeight="1">
      <c r="A212" s="90" t="s">
        <v>32</v>
      </c>
      <c r="B212" s="95" t="s">
        <v>88</v>
      </c>
      <c r="C212" s="35" t="s">
        <v>12</v>
      </c>
      <c r="D212" s="36">
        <v>0</v>
      </c>
      <c r="E212" s="36">
        <v>0</v>
      </c>
      <c r="F212" s="36">
        <v>0</v>
      </c>
      <c r="G212" s="92">
        <f>SUM(F212:F215)/SUM(D212:D215)</f>
        <v>1</v>
      </c>
      <c r="H212" s="93"/>
    </row>
    <row r="213" spans="1:8" s="5" customFormat="1" ht="12.75">
      <c r="A213" s="90"/>
      <c r="B213" s="95"/>
      <c r="C213" s="35" t="s">
        <v>13</v>
      </c>
      <c r="D213" s="36">
        <v>0</v>
      </c>
      <c r="E213" s="36">
        <v>0</v>
      </c>
      <c r="F213" s="36">
        <v>0</v>
      </c>
      <c r="G213" s="92"/>
      <c r="H213" s="93"/>
    </row>
    <row r="214" spans="1:8" s="5" customFormat="1" ht="17.25" customHeight="1">
      <c r="A214" s="90"/>
      <c r="B214" s="95"/>
      <c r="C214" s="35" t="s">
        <v>14</v>
      </c>
      <c r="D214" s="36">
        <v>3948.21</v>
      </c>
      <c r="E214" s="36">
        <v>3948.21</v>
      </c>
      <c r="F214" s="36">
        <v>3948.21</v>
      </c>
      <c r="G214" s="92"/>
      <c r="H214" s="93"/>
    </row>
    <row r="215" spans="1:8" s="5" customFormat="1" ht="23.25" customHeight="1">
      <c r="A215" s="90"/>
      <c r="B215" s="95"/>
      <c r="C215" s="35" t="s">
        <v>15</v>
      </c>
      <c r="D215" s="36">
        <v>0</v>
      </c>
      <c r="E215" s="36">
        <v>0</v>
      </c>
      <c r="F215" s="36">
        <v>0</v>
      </c>
      <c r="G215" s="92"/>
      <c r="H215" s="93"/>
    </row>
    <row r="216" spans="1:8" s="5" customFormat="1" ht="12.75" customHeight="1">
      <c r="A216" s="90" t="s">
        <v>33</v>
      </c>
      <c r="B216" s="95" t="s">
        <v>89</v>
      </c>
      <c r="C216" s="35" t="s">
        <v>12</v>
      </c>
      <c r="D216" s="36">
        <v>0</v>
      </c>
      <c r="E216" s="36">
        <v>0</v>
      </c>
      <c r="F216" s="36">
        <v>0</v>
      </c>
      <c r="G216" s="92">
        <f>SUM(F216:F219)/SUM(D216:D219)</f>
        <v>1</v>
      </c>
      <c r="H216" s="93"/>
    </row>
    <row r="217" spans="1:8" s="5" customFormat="1" ht="12.75">
      <c r="A217" s="90"/>
      <c r="B217" s="95"/>
      <c r="C217" s="35" t="s">
        <v>13</v>
      </c>
      <c r="D217" s="36">
        <v>0</v>
      </c>
      <c r="E217" s="36">
        <v>0</v>
      </c>
      <c r="F217" s="36">
        <v>0</v>
      </c>
      <c r="G217" s="92"/>
      <c r="H217" s="93"/>
    </row>
    <row r="218" spans="1:8" s="5" customFormat="1" ht="12.75">
      <c r="A218" s="90"/>
      <c r="B218" s="95"/>
      <c r="C218" s="35" t="s">
        <v>14</v>
      </c>
      <c r="D218" s="36">
        <v>7182.64</v>
      </c>
      <c r="E218" s="36">
        <v>7182.64</v>
      </c>
      <c r="F218" s="36">
        <v>7182.64</v>
      </c>
      <c r="G218" s="92"/>
      <c r="H218" s="93"/>
    </row>
    <row r="219" spans="1:8" s="5" customFormat="1" ht="12.75">
      <c r="A219" s="90"/>
      <c r="B219" s="95"/>
      <c r="C219" s="35" t="s">
        <v>15</v>
      </c>
      <c r="D219" s="36">
        <v>0</v>
      </c>
      <c r="E219" s="36">
        <v>0</v>
      </c>
      <c r="F219" s="36">
        <v>0</v>
      </c>
      <c r="G219" s="92"/>
      <c r="H219" s="93"/>
    </row>
    <row r="220" spans="1:8" s="5" customFormat="1" ht="12.75" customHeight="1">
      <c r="A220" s="90" t="s">
        <v>35</v>
      </c>
      <c r="B220" s="95" t="s">
        <v>90</v>
      </c>
      <c r="C220" s="35" t="s">
        <v>12</v>
      </c>
      <c r="D220" s="36">
        <v>0</v>
      </c>
      <c r="E220" s="36">
        <v>0</v>
      </c>
      <c r="F220" s="36">
        <v>0</v>
      </c>
      <c r="G220" s="92">
        <f>SUM(F220:F223)/SUM(D220:D223)</f>
        <v>1</v>
      </c>
      <c r="H220" s="93"/>
    </row>
    <row r="221" spans="1:8" s="5" customFormat="1" ht="12.75">
      <c r="A221" s="90"/>
      <c r="B221" s="95"/>
      <c r="C221" s="35" t="s">
        <v>13</v>
      </c>
      <c r="D221" s="36">
        <v>0</v>
      </c>
      <c r="E221" s="36">
        <v>0</v>
      </c>
      <c r="F221" s="36">
        <v>0</v>
      </c>
      <c r="G221" s="92"/>
      <c r="H221" s="93"/>
    </row>
    <row r="222" spans="1:8" s="5" customFormat="1" ht="12.75">
      <c r="A222" s="90"/>
      <c r="B222" s="95"/>
      <c r="C222" s="35" t="s">
        <v>14</v>
      </c>
      <c r="D222" s="36">
        <v>818.9</v>
      </c>
      <c r="E222" s="36">
        <v>818.9</v>
      </c>
      <c r="F222" s="36">
        <v>818.9</v>
      </c>
      <c r="G222" s="92"/>
      <c r="H222" s="93"/>
    </row>
    <row r="223" spans="1:8" s="5" customFormat="1" ht="12.75">
      <c r="A223" s="90"/>
      <c r="B223" s="95"/>
      <c r="C223" s="35" t="s">
        <v>15</v>
      </c>
      <c r="D223" s="36">
        <v>0</v>
      </c>
      <c r="E223" s="36">
        <v>0</v>
      </c>
      <c r="F223" s="36">
        <v>0</v>
      </c>
      <c r="G223" s="92"/>
      <c r="H223" s="93"/>
    </row>
    <row r="224" spans="1:8" s="5" customFormat="1" ht="12.75">
      <c r="A224" s="90" t="s">
        <v>36</v>
      </c>
      <c r="B224" s="95" t="s">
        <v>91</v>
      </c>
      <c r="C224" s="35" t="s">
        <v>12</v>
      </c>
      <c r="D224" s="36">
        <v>0</v>
      </c>
      <c r="E224" s="36">
        <v>0</v>
      </c>
      <c r="F224" s="36">
        <v>0</v>
      </c>
      <c r="G224" s="92">
        <f>SUM(F224:F227)/SUM(D224:D227)</f>
        <v>0.6356909850984066</v>
      </c>
      <c r="H224" s="93"/>
    </row>
    <row r="225" spans="1:8" s="5" customFormat="1" ht="12.75">
      <c r="A225" s="90"/>
      <c r="B225" s="95"/>
      <c r="C225" s="35" t="s">
        <v>13</v>
      </c>
      <c r="D225" s="36">
        <v>0</v>
      </c>
      <c r="E225" s="36">
        <v>0</v>
      </c>
      <c r="F225" s="36">
        <v>0</v>
      </c>
      <c r="G225" s="92"/>
      <c r="H225" s="93"/>
    </row>
    <row r="226" spans="1:8" s="5" customFormat="1" ht="12.75">
      <c r="A226" s="90"/>
      <c r="B226" s="95"/>
      <c r="C226" s="35" t="s">
        <v>14</v>
      </c>
      <c r="D226" s="36">
        <v>10845.82</v>
      </c>
      <c r="E226" s="36">
        <v>6894.59</v>
      </c>
      <c r="F226" s="36">
        <v>6894.59</v>
      </c>
      <c r="G226" s="92"/>
      <c r="H226" s="93"/>
    </row>
    <row r="227" spans="1:8" s="5" customFormat="1" ht="12.75">
      <c r="A227" s="94"/>
      <c r="B227" s="96"/>
      <c r="C227" s="41" t="s">
        <v>15</v>
      </c>
      <c r="D227" s="42">
        <v>0</v>
      </c>
      <c r="E227" s="42">
        <v>0</v>
      </c>
      <c r="F227" s="42">
        <v>0</v>
      </c>
      <c r="G227" s="97"/>
      <c r="H227" s="98"/>
    </row>
    <row r="228" spans="1:8" s="5" customFormat="1" ht="12.75">
      <c r="A228" s="90" t="s">
        <v>37</v>
      </c>
      <c r="B228" s="95" t="s">
        <v>120</v>
      </c>
      <c r="C228" s="35" t="s">
        <v>12</v>
      </c>
      <c r="D228" s="36">
        <v>0</v>
      </c>
      <c r="E228" s="36">
        <v>0</v>
      </c>
      <c r="F228" s="36">
        <v>0</v>
      </c>
      <c r="G228" s="92">
        <f>SUM(F228:F231)/SUM(D228:D231)</f>
        <v>1</v>
      </c>
      <c r="H228" s="93"/>
    </row>
    <row r="229" spans="1:8" s="5" customFormat="1" ht="12.75">
      <c r="A229" s="90"/>
      <c r="B229" s="95"/>
      <c r="C229" s="35" t="s">
        <v>13</v>
      </c>
      <c r="D229" s="36">
        <v>116.24</v>
      </c>
      <c r="E229" s="36">
        <v>116.24</v>
      </c>
      <c r="F229" s="36">
        <v>116.24</v>
      </c>
      <c r="G229" s="92"/>
      <c r="H229" s="93"/>
    </row>
    <row r="230" spans="1:8" s="5" customFormat="1" ht="12.75">
      <c r="A230" s="90"/>
      <c r="B230" s="95"/>
      <c r="C230" s="35" t="s">
        <v>14</v>
      </c>
      <c r="D230" s="36">
        <v>10.11</v>
      </c>
      <c r="E230" s="36">
        <v>10.11</v>
      </c>
      <c r="F230" s="36">
        <v>10.11</v>
      </c>
      <c r="G230" s="92"/>
      <c r="H230" s="93"/>
    </row>
    <row r="231" spans="1:8" s="5" customFormat="1" ht="13.5" thickBot="1">
      <c r="A231" s="94"/>
      <c r="B231" s="96"/>
      <c r="C231" s="41" t="s">
        <v>15</v>
      </c>
      <c r="D231" s="42">
        <v>0</v>
      </c>
      <c r="E231" s="42">
        <v>0</v>
      </c>
      <c r="F231" s="42">
        <v>0</v>
      </c>
      <c r="G231" s="97"/>
      <c r="H231" s="98"/>
    </row>
    <row r="232" spans="1:8" s="3" customFormat="1" ht="15" customHeight="1">
      <c r="A232" s="122" t="s">
        <v>38</v>
      </c>
      <c r="B232" s="125" t="s">
        <v>92</v>
      </c>
      <c r="C232" s="61" t="s">
        <v>12</v>
      </c>
      <c r="D232" s="62">
        <f aca="true" t="shared" si="18" ref="D232:F234">D236+D240</f>
        <v>0</v>
      </c>
      <c r="E232" s="62">
        <f t="shared" si="18"/>
        <v>0</v>
      </c>
      <c r="F232" s="62">
        <f t="shared" si="18"/>
        <v>0</v>
      </c>
      <c r="G232" s="128">
        <f>SUM(F232:F235)/SUM(D232:D235)</f>
        <v>1</v>
      </c>
      <c r="H232" s="131"/>
    </row>
    <row r="233" spans="1:8" s="3" customFormat="1" ht="16.5" customHeight="1">
      <c r="A233" s="123"/>
      <c r="B233" s="126"/>
      <c r="C233" s="63" t="s">
        <v>13</v>
      </c>
      <c r="D233" s="64">
        <f t="shared" si="18"/>
        <v>2617.1</v>
      </c>
      <c r="E233" s="64">
        <f t="shared" si="18"/>
        <v>2617.1</v>
      </c>
      <c r="F233" s="64">
        <f t="shared" si="18"/>
        <v>2617.1</v>
      </c>
      <c r="G233" s="129"/>
      <c r="H233" s="132"/>
    </row>
    <row r="234" spans="1:8" s="3" customFormat="1" ht="16.5" customHeight="1">
      <c r="A234" s="123"/>
      <c r="B234" s="126"/>
      <c r="C234" s="63" t="s">
        <v>14</v>
      </c>
      <c r="D234" s="64">
        <f t="shared" si="18"/>
        <v>642.9</v>
      </c>
      <c r="E234" s="64">
        <f t="shared" si="18"/>
        <v>642.9</v>
      </c>
      <c r="F234" s="64">
        <f t="shared" si="18"/>
        <v>642.9</v>
      </c>
      <c r="G234" s="129"/>
      <c r="H234" s="132"/>
    </row>
    <row r="235" spans="1:8" s="3" customFormat="1" ht="14.25" customHeight="1" thickBot="1">
      <c r="A235" s="124"/>
      <c r="B235" s="127"/>
      <c r="C235" s="65" t="s">
        <v>15</v>
      </c>
      <c r="D235" s="66">
        <f>D239+D243</f>
        <v>0</v>
      </c>
      <c r="E235" s="66">
        <f>E239+E243</f>
        <v>0</v>
      </c>
      <c r="F235" s="66">
        <f>F239+F243</f>
        <v>0</v>
      </c>
      <c r="G235" s="130"/>
      <c r="H235" s="133"/>
    </row>
    <row r="236" spans="1:8" s="12" customFormat="1" ht="21" customHeight="1">
      <c r="A236" s="99" t="s">
        <v>121</v>
      </c>
      <c r="B236" s="100" t="s">
        <v>93</v>
      </c>
      <c r="C236" s="33" t="s">
        <v>12</v>
      </c>
      <c r="D236" s="34">
        <v>0</v>
      </c>
      <c r="E236" s="34">
        <v>0</v>
      </c>
      <c r="F236" s="34">
        <v>0</v>
      </c>
      <c r="G236" s="134">
        <f>SUM(F236:F239)/SUM(D236:D239)</f>
        <v>1</v>
      </c>
      <c r="H236" s="135"/>
    </row>
    <row r="237" spans="1:8" s="12" customFormat="1" ht="21" customHeight="1">
      <c r="A237" s="90"/>
      <c r="B237" s="95"/>
      <c r="C237" s="35" t="s">
        <v>13</v>
      </c>
      <c r="D237" s="36">
        <v>507.4</v>
      </c>
      <c r="E237" s="36">
        <v>507.4</v>
      </c>
      <c r="F237" s="36">
        <v>507.4</v>
      </c>
      <c r="G237" s="92"/>
      <c r="H237" s="93"/>
    </row>
    <row r="238" spans="1:8" s="12" customFormat="1" ht="21" customHeight="1">
      <c r="A238" s="90"/>
      <c r="B238" s="95"/>
      <c r="C238" s="35" t="s">
        <v>14</v>
      </c>
      <c r="D238" s="36">
        <v>152.6</v>
      </c>
      <c r="E238" s="36">
        <v>152.6</v>
      </c>
      <c r="F238" s="36">
        <v>152.6</v>
      </c>
      <c r="G238" s="92"/>
      <c r="H238" s="93"/>
    </row>
    <row r="239" spans="1:8" s="12" customFormat="1" ht="51.75" customHeight="1">
      <c r="A239" s="90"/>
      <c r="B239" s="95"/>
      <c r="C239" s="35" t="s">
        <v>15</v>
      </c>
      <c r="D239" s="36">
        <v>0</v>
      </c>
      <c r="E239" s="36">
        <v>0</v>
      </c>
      <c r="F239" s="36">
        <v>0</v>
      </c>
      <c r="G239" s="92"/>
      <c r="H239" s="93"/>
    </row>
    <row r="240" spans="1:8" s="12" customFormat="1" ht="21" customHeight="1">
      <c r="A240" s="90" t="s">
        <v>126</v>
      </c>
      <c r="B240" s="95" t="s">
        <v>94</v>
      </c>
      <c r="C240" s="35" t="s">
        <v>12</v>
      </c>
      <c r="D240" s="36">
        <v>0</v>
      </c>
      <c r="E240" s="36">
        <v>0</v>
      </c>
      <c r="F240" s="36">
        <v>0</v>
      </c>
      <c r="G240" s="92">
        <f>SUM(F240:F243)/SUM(D240:D243)</f>
        <v>1</v>
      </c>
      <c r="H240" s="93"/>
    </row>
    <row r="241" spans="1:8" s="12" customFormat="1" ht="21" customHeight="1">
      <c r="A241" s="90"/>
      <c r="B241" s="95"/>
      <c r="C241" s="35" t="s">
        <v>13</v>
      </c>
      <c r="D241" s="36">
        <v>2109.7</v>
      </c>
      <c r="E241" s="36">
        <v>2109.7</v>
      </c>
      <c r="F241" s="36">
        <v>2109.7</v>
      </c>
      <c r="G241" s="92"/>
      <c r="H241" s="93"/>
    </row>
    <row r="242" spans="1:8" s="12" customFormat="1" ht="21" customHeight="1">
      <c r="A242" s="90"/>
      <c r="B242" s="95"/>
      <c r="C242" s="35" t="s">
        <v>14</v>
      </c>
      <c r="D242" s="36">
        <v>490.3</v>
      </c>
      <c r="E242" s="36">
        <v>490.3</v>
      </c>
      <c r="F242" s="36">
        <v>490.3</v>
      </c>
      <c r="G242" s="92"/>
      <c r="H242" s="93"/>
    </row>
    <row r="243" spans="1:8" s="12" customFormat="1" ht="44.25" customHeight="1" thickBot="1">
      <c r="A243" s="94"/>
      <c r="B243" s="96"/>
      <c r="C243" s="41" t="s">
        <v>15</v>
      </c>
      <c r="D243" s="42">
        <v>0</v>
      </c>
      <c r="E243" s="42">
        <v>0</v>
      </c>
      <c r="F243" s="42">
        <v>0</v>
      </c>
      <c r="G243" s="97"/>
      <c r="H243" s="98"/>
    </row>
    <row r="244" spans="1:8" s="1" customFormat="1" ht="21" customHeight="1">
      <c r="A244" s="110" t="s">
        <v>127</v>
      </c>
      <c r="B244" s="113" t="s">
        <v>18</v>
      </c>
      <c r="C244" s="52" t="s">
        <v>12</v>
      </c>
      <c r="D244" s="53">
        <f aca="true" t="shared" si="19" ref="D244:F247">D156</f>
        <v>0</v>
      </c>
      <c r="E244" s="53">
        <f t="shared" si="19"/>
        <v>0</v>
      </c>
      <c r="F244" s="53">
        <f t="shared" si="19"/>
        <v>0</v>
      </c>
      <c r="G244" s="116">
        <f>SUM(F244:F247)/SUM(D244:D247)</f>
        <v>0.9469571462618515</v>
      </c>
      <c r="H244" s="119"/>
    </row>
    <row r="245" spans="1:8" s="1" customFormat="1" ht="12.75">
      <c r="A245" s="111"/>
      <c r="B245" s="114"/>
      <c r="C245" s="54" t="s">
        <v>13</v>
      </c>
      <c r="D245" s="55">
        <f t="shared" si="19"/>
        <v>83635.94000000002</v>
      </c>
      <c r="E245" s="55">
        <f t="shared" si="19"/>
        <v>80022.75000000001</v>
      </c>
      <c r="F245" s="55">
        <f t="shared" si="19"/>
        <v>80022.75000000001</v>
      </c>
      <c r="G245" s="117"/>
      <c r="H245" s="120"/>
    </row>
    <row r="246" spans="1:8" s="1" customFormat="1" ht="12.75">
      <c r="A246" s="111"/>
      <c r="B246" s="114"/>
      <c r="C246" s="54" t="s">
        <v>14</v>
      </c>
      <c r="D246" s="55">
        <f t="shared" si="19"/>
        <v>78240.71999999999</v>
      </c>
      <c r="E246" s="55">
        <f t="shared" si="19"/>
        <v>73267.51</v>
      </c>
      <c r="F246" s="55">
        <f t="shared" si="19"/>
        <v>73267.51</v>
      </c>
      <c r="G246" s="117"/>
      <c r="H246" s="120"/>
    </row>
    <row r="247" spans="1:8" s="1" customFormat="1" ht="13.5" thickBot="1">
      <c r="A247" s="112"/>
      <c r="B247" s="115"/>
      <c r="C247" s="56" t="s">
        <v>15</v>
      </c>
      <c r="D247" s="57">
        <f t="shared" si="19"/>
        <v>0</v>
      </c>
      <c r="E247" s="57">
        <f t="shared" si="19"/>
        <v>0</v>
      </c>
      <c r="F247" s="57">
        <f t="shared" si="19"/>
        <v>0</v>
      </c>
      <c r="G247" s="118"/>
      <c r="H247" s="121"/>
    </row>
    <row r="248" spans="1:8" s="1" customFormat="1" ht="31.5" customHeight="1">
      <c r="A248" s="208" t="s">
        <v>1</v>
      </c>
      <c r="B248" s="209"/>
      <c r="C248" s="205" t="s">
        <v>96</v>
      </c>
      <c r="D248" s="205"/>
      <c r="E248" s="205"/>
      <c r="F248" s="205"/>
      <c r="G248" s="205"/>
      <c r="H248" s="206"/>
    </row>
    <row r="249" spans="1:8" s="1" customFormat="1" ht="15">
      <c r="A249" s="17" t="s">
        <v>2</v>
      </c>
      <c r="B249" s="18"/>
      <c r="C249" s="60" t="s">
        <v>122</v>
      </c>
      <c r="D249" s="19"/>
      <c r="E249" s="19"/>
      <c r="F249" s="19"/>
      <c r="G249" s="20"/>
      <c r="H249" s="21"/>
    </row>
    <row r="250" spans="1:8" s="1" customFormat="1" ht="18" customHeight="1" thickBot="1">
      <c r="A250" s="22" t="s">
        <v>3</v>
      </c>
      <c r="B250" s="23"/>
      <c r="C250" s="24" t="s">
        <v>40</v>
      </c>
      <c r="D250" s="25"/>
      <c r="E250" s="25"/>
      <c r="F250" s="25"/>
      <c r="G250" s="26"/>
      <c r="H250" s="85"/>
    </row>
    <row r="251" spans="1:8" s="1" customFormat="1" ht="141" thickBot="1">
      <c r="A251" s="13" t="s">
        <v>4</v>
      </c>
      <c r="B251" s="14" t="s">
        <v>5</v>
      </c>
      <c r="C251" s="14" t="s">
        <v>6</v>
      </c>
      <c r="D251" s="15" t="s">
        <v>7</v>
      </c>
      <c r="E251" s="15" t="s">
        <v>8</v>
      </c>
      <c r="F251" s="15" t="s">
        <v>9</v>
      </c>
      <c r="G251" s="14" t="s">
        <v>10</v>
      </c>
      <c r="H251" s="16" t="s">
        <v>11</v>
      </c>
    </row>
    <row r="252" spans="1:8" s="2" customFormat="1" ht="25.5">
      <c r="A252" s="160" t="s">
        <v>46</v>
      </c>
      <c r="B252" s="172" t="s">
        <v>106</v>
      </c>
      <c r="C252" s="27" t="s">
        <v>12</v>
      </c>
      <c r="D252" s="51">
        <f aca="true" t="shared" si="20" ref="D252:F255">D256</f>
        <v>0</v>
      </c>
      <c r="E252" s="51">
        <f t="shared" si="20"/>
        <v>0</v>
      </c>
      <c r="F252" s="51">
        <f t="shared" si="20"/>
        <v>0</v>
      </c>
      <c r="G252" s="166">
        <f>SUM(F252:F255)/SUM(D252:D255)</f>
        <v>0.08542619152001002</v>
      </c>
      <c r="H252" s="169"/>
    </row>
    <row r="253" spans="1:8" s="2" customFormat="1" ht="12.75">
      <c r="A253" s="161"/>
      <c r="B253" s="173"/>
      <c r="C253" s="29" t="s">
        <v>13</v>
      </c>
      <c r="D253" s="28">
        <f t="shared" si="20"/>
        <v>0</v>
      </c>
      <c r="E253" s="28">
        <f t="shared" si="20"/>
        <v>0</v>
      </c>
      <c r="F253" s="28">
        <f t="shared" si="20"/>
        <v>0</v>
      </c>
      <c r="G253" s="167"/>
      <c r="H253" s="170"/>
    </row>
    <row r="254" spans="1:8" s="2" customFormat="1" ht="12.75">
      <c r="A254" s="161"/>
      <c r="B254" s="173"/>
      <c r="C254" s="29" t="s">
        <v>14</v>
      </c>
      <c r="D254" s="28">
        <f>D258+D262</f>
        <v>1596.7</v>
      </c>
      <c r="E254" s="28">
        <f>E258+E262</f>
        <v>136.4</v>
      </c>
      <c r="F254" s="28">
        <f>F258+F262</f>
        <v>136.4</v>
      </c>
      <c r="G254" s="167"/>
      <c r="H254" s="170"/>
    </row>
    <row r="255" spans="1:8" s="2" customFormat="1" ht="40.5" customHeight="1" thickBot="1">
      <c r="A255" s="162"/>
      <c r="B255" s="174"/>
      <c r="C255" s="30" t="s">
        <v>15</v>
      </c>
      <c r="D255" s="31">
        <f t="shared" si="20"/>
        <v>0</v>
      </c>
      <c r="E255" s="31">
        <f t="shared" si="20"/>
        <v>0</v>
      </c>
      <c r="F255" s="31">
        <f t="shared" si="20"/>
        <v>0</v>
      </c>
      <c r="G255" s="168"/>
      <c r="H255" s="171"/>
    </row>
    <row r="256" spans="1:8" s="1" customFormat="1" ht="30" customHeight="1">
      <c r="A256" s="179" t="s">
        <v>16</v>
      </c>
      <c r="B256" s="182" t="s">
        <v>107</v>
      </c>
      <c r="C256" s="33" t="s">
        <v>12</v>
      </c>
      <c r="D256" s="34">
        <v>0</v>
      </c>
      <c r="E256" s="34">
        <v>0</v>
      </c>
      <c r="F256" s="34">
        <v>0</v>
      </c>
      <c r="G256" s="184">
        <f>SUM(F256:F259)/SUM(D256:D259)</f>
        <v>0.8594833018273473</v>
      </c>
      <c r="H256" s="201"/>
    </row>
    <row r="257" spans="1:8" s="1" customFormat="1" ht="25.5" customHeight="1">
      <c r="A257" s="179"/>
      <c r="B257" s="182"/>
      <c r="C257" s="35" t="s">
        <v>13</v>
      </c>
      <c r="D257" s="36">
        <v>0</v>
      </c>
      <c r="E257" s="36">
        <v>0</v>
      </c>
      <c r="F257" s="36">
        <v>0</v>
      </c>
      <c r="G257" s="185"/>
      <c r="H257" s="194"/>
    </row>
    <row r="258" spans="1:8" s="1" customFormat="1" ht="26.25" customHeight="1">
      <c r="A258" s="179"/>
      <c r="B258" s="182"/>
      <c r="C258" s="35" t="s">
        <v>14</v>
      </c>
      <c r="D258" s="36">
        <v>158.7</v>
      </c>
      <c r="E258" s="36">
        <v>136.4</v>
      </c>
      <c r="F258" s="36">
        <v>136.4</v>
      </c>
      <c r="G258" s="185"/>
      <c r="H258" s="194"/>
    </row>
    <row r="259" spans="1:8" s="1" customFormat="1" ht="32.25" customHeight="1" thickBot="1">
      <c r="A259" s="180"/>
      <c r="B259" s="183"/>
      <c r="C259" s="37" t="s">
        <v>15</v>
      </c>
      <c r="D259" s="38">
        <v>0</v>
      </c>
      <c r="E259" s="38">
        <v>0</v>
      </c>
      <c r="F259" s="38">
        <v>0</v>
      </c>
      <c r="G259" s="186"/>
      <c r="H259" s="202"/>
    </row>
    <row r="260" spans="1:8" s="2" customFormat="1" ht="12.75">
      <c r="A260" s="178" t="s">
        <v>17</v>
      </c>
      <c r="B260" s="181" t="s">
        <v>108</v>
      </c>
      <c r="C260" s="39" t="s">
        <v>12</v>
      </c>
      <c r="D260" s="40">
        <f aca="true" t="shared" si="21" ref="D260:F263">D264</f>
        <v>0</v>
      </c>
      <c r="E260" s="40">
        <f t="shared" si="21"/>
        <v>0</v>
      </c>
      <c r="F260" s="40">
        <f t="shared" si="21"/>
        <v>0</v>
      </c>
      <c r="G260" s="190">
        <f>SUM(F260:F263)/SUM(D260:D263)</f>
        <v>0</v>
      </c>
      <c r="H260" s="201"/>
    </row>
    <row r="261" spans="1:8" s="2" customFormat="1" ht="12.75">
      <c r="A261" s="179"/>
      <c r="B261" s="182"/>
      <c r="C261" s="35" t="s">
        <v>13</v>
      </c>
      <c r="D261" s="36">
        <f t="shared" si="21"/>
        <v>0</v>
      </c>
      <c r="E261" s="36">
        <f t="shared" si="21"/>
        <v>0</v>
      </c>
      <c r="F261" s="36">
        <f t="shared" si="21"/>
        <v>0</v>
      </c>
      <c r="G261" s="191"/>
      <c r="H261" s="194"/>
    </row>
    <row r="262" spans="1:8" s="2" customFormat="1" ht="12.75">
      <c r="A262" s="179"/>
      <c r="B262" s="182"/>
      <c r="C262" s="35" t="s">
        <v>14</v>
      </c>
      <c r="D262" s="36">
        <v>1438</v>
      </c>
      <c r="E262" s="36">
        <v>0</v>
      </c>
      <c r="F262" s="36">
        <v>0</v>
      </c>
      <c r="G262" s="191"/>
      <c r="H262" s="194"/>
    </row>
    <row r="263" spans="1:8" s="2" customFormat="1" ht="57" customHeight="1" thickBot="1">
      <c r="A263" s="180"/>
      <c r="B263" s="183"/>
      <c r="C263" s="37" t="s">
        <v>15</v>
      </c>
      <c r="D263" s="38">
        <f t="shared" si="21"/>
        <v>0</v>
      </c>
      <c r="E263" s="38">
        <f t="shared" si="21"/>
        <v>0</v>
      </c>
      <c r="F263" s="38">
        <f t="shared" si="21"/>
        <v>0</v>
      </c>
      <c r="G263" s="192"/>
      <c r="H263" s="202"/>
    </row>
    <row r="264" spans="1:8" s="1" customFormat="1" ht="30" customHeight="1">
      <c r="A264" s="179" t="s">
        <v>19</v>
      </c>
      <c r="B264" s="182" t="s">
        <v>109</v>
      </c>
      <c r="C264" s="33" t="s">
        <v>12</v>
      </c>
      <c r="D264" s="34">
        <v>0</v>
      </c>
      <c r="E264" s="34">
        <v>0</v>
      </c>
      <c r="F264" s="34">
        <v>0</v>
      </c>
      <c r="G264" s="184">
        <f>SUM(F264:F267)/SUM(D264:D267)</f>
        <v>1</v>
      </c>
      <c r="H264" s="201"/>
    </row>
    <row r="265" spans="1:8" s="1" customFormat="1" ht="25.5" customHeight="1">
      <c r="A265" s="179"/>
      <c r="B265" s="182"/>
      <c r="C265" s="35" t="s">
        <v>13</v>
      </c>
      <c r="D265" s="36">
        <v>0</v>
      </c>
      <c r="E265" s="36">
        <v>0</v>
      </c>
      <c r="F265" s="36">
        <v>0</v>
      </c>
      <c r="G265" s="185"/>
      <c r="H265" s="194"/>
    </row>
    <row r="266" spans="1:8" s="1" customFormat="1" ht="26.25" customHeight="1">
      <c r="A266" s="179"/>
      <c r="B266" s="182"/>
      <c r="C266" s="35" t="s">
        <v>14</v>
      </c>
      <c r="D266" s="36">
        <f>D270</f>
        <v>164.5</v>
      </c>
      <c r="E266" s="36">
        <v>164.5</v>
      </c>
      <c r="F266" s="36">
        <v>164.5</v>
      </c>
      <c r="G266" s="185"/>
      <c r="H266" s="194"/>
    </row>
    <row r="267" spans="1:8" s="1" customFormat="1" ht="32.25" customHeight="1" thickBot="1">
      <c r="A267" s="180"/>
      <c r="B267" s="183"/>
      <c r="C267" s="37" t="s">
        <v>15</v>
      </c>
      <c r="D267" s="38">
        <v>0</v>
      </c>
      <c r="E267" s="38">
        <v>0</v>
      </c>
      <c r="F267" s="38">
        <v>0</v>
      </c>
      <c r="G267" s="186"/>
      <c r="H267" s="202"/>
    </row>
    <row r="268" spans="1:8" s="2" customFormat="1" ht="12.75" customHeight="1">
      <c r="A268" s="178" t="s">
        <v>20</v>
      </c>
      <c r="B268" s="181" t="s">
        <v>110</v>
      </c>
      <c r="C268" s="39" t="s">
        <v>12</v>
      </c>
      <c r="D268" s="40">
        <v>0</v>
      </c>
      <c r="E268" s="40">
        <v>0</v>
      </c>
      <c r="F268" s="40">
        <v>0</v>
      </c>
      <c r="G268" s="190">
        <f>SUM(F268:F271)/SUM(D268:D271)</f>
        <v>1</v>
      </c>
      <c r="H268" s="201"/>
    </row>
    <row r="269" spans="1:8" s="2" customFormat="1" ht="12.75">
      <c r="A269" s="179"/>
      <c r="B269" s="182"/>
      <c r="C269" s="35" t="s">
        <v>13</v>
      </c>
      <c r="D269" s="36">
        <v>0</v>
      </c>
      <c r="E269" s="36">
        <v>0</v>
      </c>
      <c r="F269" s="36">
        <v>0</v>
      </c>
      <c r="G269" s="191"/>
      <c r="H269" s="194"/>
    </row>
    <row r="270" spans="1:8" s="2" customFormat="1" ht="12.75">
      <c r="A270" s="179"/>
      <c r="B270" s="182"/>
      <c r="C270" s="35" t="s">
        <v>14</v>
      </c>
      <c r="D270" s="36">
        <v>164.5</v>
      </c>
      <c r="E270" s="36">
        <v>164.5</v>
      </c>
      <c r="F270" s="36">
        <v>164.5</v>
      </c>
      <c r="G270" s="191"/>
      <c r="H270" s="194"/>
    </row>
    <row r="271" spans="1:8" s="2" customFormat="1" ht="40.5" customHeight="1" thickBot="1">
      <c r="A271" s="180"/>
      <c r="B271" s="183"/>
      <c r="C271" s="37" t="s">
        <v>15</v>
      </c>
      <c r="D271" s="38">
        <v>0</v>
      </c>
      <c r="E271" s="38">
        <v>0</v>
      </c>
      <c r="F271" s="38">
        <v>0</v>
      </c>
      <c r="G271" s="192"/>
      <c r="H271" s="202"/>
    </row>
    <row r="272" spans="1:8" s="1" customFormat="1" ht="25.5">
      <c r="A272" s="148" t="s">
        <v>21</v>
      </c>
      <c r="B272" s="151" t="s">
        <v>18</v>
      </c>
      <c r="C272" s="52" t="s">
        <v>12</v>
      </c>
      <c r="D272" s="53">
        <f aca="true" t="shared" si="22" ref="D272:F275">D252+D264</f>
        <v>0</v>
      </c>
      <c r="E272" s="53">
        <f t="shared" si="22"/>
        <v>0</v>
      </c>
      <c r="F272" s="53">
        <f t="shared" si="22"/>
        <v>0</v>
      </c>
      <c r="G272" s="154">
        <f>SUM(F272:F275)/SUM(D272:D275)</f>
        <v>0.17084942084942084</v>
      </c>
      <c r="H272" s="136"/>
    </row>
    <row r="273" spans="1:8" s="1" customFormat="1" ht="12.75">
      <c r="A273" s="149"/>
      <c r="B273" s="152"/>
      <c r="C273" s="54" t="s">
        <v>13</v>
      </c>
      <c r="D273" s="55">
        <f t="shared" si="22"/>
        <v>0</v>
      </c>
      <c r="E273" s="55">
        <f t="shared" si="22"/>
        <v>0</v>
      </c>
      <c r="F273" s="55">
        <f t="shared" si="22"/>
        <v>0</v>
      </c>
      <c r="G273" s="155"/>
      <c r="H273" s="137"/>
    </row>
    <row r="274" spans="1:8" s="1" customFormat="1" ht="12.75">
      <c r="A274" s="149"/>
      <c r="B274" s="152"/>
      <c r="C274" s="54" t="s">
        <v>14</v>
      </c>
      <c r="D274" s="55">
        <f t="shared" si="22"/>
        <v>1761.2</v>
      </c>
      <c r="E274" s="55">
        <f t="shared" si="22"/>
        <v>300.9</v>
      </c>
      <c r="F274" s="55">
        <f t="shared" si="22"/>
        <v>300.9</v>
      </c>
      <c r="G274" s="155"/>
      <c r="H274" s="137"/>
    </row>
    <row r="275" spans="1:8" s="1" customFormat="1" ht="13.5" thickBot="1">
      <c r="A275" s="150"/>
      <c r="B275" s="153"/>
      <c r="C275" s="56" t="s">
        <v>15</v>
      </c>
      <c r="D275" s="57">
        <f t="shared" si="22"/>
        <v>0</v>
      </c>
      <c r="E275" s="57">
        <f t="shared" si="22"/>
        <v>0</v>
      </c>
      <c r="F275" s="57">
        <f t="shared" si="22"/>
        <v>0</v>
      </c>
      <c r="G275" s="156"/>
      <c r="H275" s="138"/>
    </row>
    <row r="276" spans="1:8" s="1" customFormat="1" ht="20.25" customHeight="1">
      <c r="A276" s="208" t="s">
        <v>1</v>
      </c>
      <c r="B276" s="209"/>
      <c r="C276" s="210" t="s">
        <v>97</v>
      </c>
      <c r="D276" s="210"/>
      <c r="E276" s="210"/>
      <c r="F276" s="210"/>
      <c r="G276" s="210"/>
      <c r="H276" s="211"/>
    </row>
    <row r="277" spans="1:8" s="1" customFormat="1" ht="15">
      <c r="A277" s="17" t="s">
        <v>2</v>
      </c>
      <c r="B277" s="18"/>
      <c r="C277" s="60" t="s">
        <v>125</v>
      </c>
      <c r="D277" s="19"/>
      <c r="E277" s="19"/>
      <c r="F277" s="19"/>
      <c r="G277" s="20"/>
      <c r="H277" s="21"/>
    </row>
    <row r="278" spans="1:8" s="1" customFormat="1" ht="18" customHeight="1" thickBot="1">
      <c r="A278" s="22" t="s">
        <v>3</v>
      </c>
      <c r="B278" s="23"/>
      <c r="C278" s="24" t="s">
        <v>41</v>
      </c>
      <c r="D278" s="25"/>
      <c r="E278" s="25"/>
      <c r="F278" s="25"/>
      <c r="G278" s="26"/>
      <c r="H278" s="85"/>
    </row>
    <row r="279" spans="1:8" s="1" customFormat="1" ht="141" thickBot="1">
      <c r="A279" s="13" t="s">
        <v>4</v>
      </c>
      <c r="B279" s="14" t="s">
        <v>5</v>
      </c>
      <c r="C279" s="14" t="s">
        <v>6</v>
      </c>
      <c r="D279" s="15" t="s">
        <v>7</v>
      </c>
      <c r="E279" s="15" t="s">
        <v>8</v>
      </c>
      <c r="F279" s="15" t="s">
        <v>9</v>
      </c>
      <c r="G279" s="14" t="s">
        <v>10</v>
      </c>
      <c r="H279" s="16" t="s">
        <v>11</v>
      </c>
    </row>
    <row r="280" spans="1:8" s="2" customFormat="1" ht="25.5">
      <c r="A280" s="218">
        <v>1</v>
      </c>
      <c r="B280" s="221" t="s">
        <v>117</v>
      </c>
      <c r="C280" s="78" t="s">
        <v>12</v>
      </c>
      <c r="D280" s="82">
        <f>D288+D292</f>
        <v>0</v>
      </c>
      <c r="E280" s="82">
        <f>E288+E292</f>
        <v>0</v>
      </c>
      <c r="F280" s="82">
        <f>F288+F292</f>
        <v>0</v>
      </c>
      <c r="G280" s="184">
        <f>SUM(F280:F283)/SUM(D280:D283)</f>
        <v>0.7388607708710422</v>
      </c>
      <c r="H280" s="215"/>
    </row>
    <row r="281" spans="1:8" s="2" customFormat="1" ht="12.75">
      <c r="A281" s="219"/>
      <c r="B281" s="222"/>
      <c r="C281" s="79" t="s">
        <v>13</v>
      </c>
      <c r="D281" s="80">
        <f aca="true" t="shared" si="23" ref="D281:F282">D285</f>
        <v>59367.2</v>
      </c>
      <c r="E281" s="80">
        <f t="shared" si="23"/>
        <v>43864.12</v>
      </c>
      <c r="F281" s="80">
        <f t="shared" si="23"/>
        <v>43864.12</v>
      </c>
      <c r="G281" s="185"/>
      <c r="H281" s="216"/>
    </row>
    <row r="282" spans="1:8" s="2" customFormat="1" ht="12.75">
      <c r="A282" s="219"/>
      <c r="B282" s="222"/>
      <c r="C282" s="79" t="s">
        <v>14</v>
      </c>
      <c r="D282" s="80">
        <f t="shared" si="23"/>
        <v>5162.4</v>
      </c>
      <c r="E282" s="80">
        <f t="shared" si="23"/>
        <v>3814.27</v>
      </c>
      <c r="F282" s="80">
        <f t="shared" si="23"/>
        <v>3814.27</v>
      </c>
      <c r="G282" s="185"/>
      <c r="H282" s="216"/>
    </row>
    <row r="283" spans="1:8" s="2" customFormat="1" ht="27.75" customHeight="1" thickBot="1">
      <c r="A283" s="220"/>
      <c r="B283" s="223"/>
      <c r="C283" s="81" t="s">
        <v>15</v>
      </c>
      <c r="D283" s="83">
        <f>D291+D295</f>
        <v>0</v>
      </c>
      <c r="E283" s="83">
        <f>E291+E295</f>
        <v>0</v>
      </c>
      <c r="F283" s="83">
        <f>F291+F295</f>
        <v>0</v>
      </c>
      <c r="G283" s="186"/>
      <c r="H283" s="217"/>
    </row>
    <row r="284" spans="1:8" s="1" customFormat="1" ht="15.75" customHeight="1">
      <c r="A284" s="232" t="s">
        <v>16</v>
      </c>
      <c r="B284" s="233" t="s">
        <v>118</v>
      </c>
      <c r="C284" s="35" t="s">
        <v>12</v>
      </c>
      <c r="D284" s="36">
        <v>0</v>
      </c>
      <c r="E284" s="36">
        <v>0</v>
      </c>
      <c r="F284" s="36">
        <v>0</v>
      </c>
      <c r="G284" s="235">
        <f>SUM(F284:F287)/SUM(D284:D287)</f>
        <v>0.7388607708710422</v>
      </c>
      <c r="H284" s="237"/>
    </row>
    <row r="285" spans="1:8" s="1" customFormat="1" ht="15.75" customHeight="1">
      <c r="A285" s="232"/>
      <c r="B285" s="234"/>
      <c r="C285" s="35" t="s">
        <v>13</v>
      </c>
      <c r="D285" s="36">
        <v>59367.2</v>
      </c>
      <c r="E285" s="36">
        <v>43864.12</v>
      </c>
      <c r="F285" s="36">
        <v>43864.12</v>
      </c>
      <c r="G285" s="92"/>
      <c r="H285" s="238"/>
    </row>
    <row r="286" spans="1:8" s="2" customFormat="1" ht="12.75">
      <c r="A286" s="232"/>
      <c r="B286" s="234"/>
      <c r="C286" s="35" t="s">
        <v>14</v>
      </c>
      <c r="D286" s="36">
        <v>5162.4</v>
      </c>
      <c r="E286" s="36">
        <v>3814.27</v>
      </c>
      <c r="F286" s="36">
        <v>3814.27</v>
      </c>
      <c r="G286" s="92"/>
      <c r="H286" s="238"/>
    </row>
    <row r="287" spans="1:8" s="2" customFormat="1" ht="13.5" thickBot="1">
      <c r="A287" s="232"/>
      <c r="B287" s="234"/>
      <c r="C287" s="35" t="s">
        <v>15</v>
      </c>
      <c r="D287" s="36">
        <v>0</v>
      </c>
      <c r="E287" s="36">
        <v>0</v>
      </c>
      <c r="F287" s="36">
        <v>0</v>
      </c>
      <c r="G287" s="236"/>
      <c r="H287" s="239"/>
    </row>
    <row r="288" spans="1:8" s="2" customFormat="1" ht="25.5">
      <c r="A288" s="218" t="s">
        <v>17</v>
      </c>
      <c r="B288" s="221" t="s">
        <v>119</v>
      </c>
      <c r="C288" s="78" t="s">
        <v>12</v>
      </c>
      <c r="D288" s="82">
        <f aca="true" t="shared" si="24" ref="D288:F291">D292+D296</f>
        <v>0</v>
      </c>
      <c r="E288" s="82">
        <f t="shared" si="24"/>
        <v>0</v>
      </c>
      <c r="F288" s="82">
        <f t="shared" si="24"/>
        <v>0</v>
      </c>
      <c r="G288" s="184">
        <f>SUM(F288:F291)/SUM(D288:D291)</f>
        <v>1</v>
      </c>
      <c r="H288" s="215"/>
    </row>
    <row r="289" spans="1:8" s="2" customFormat="1" ht="12.75">
      <c r="A289" s="219"/>
      <c r="B289" s="222"/>
      <c r="C289" s="79" t="s">
        <v>13</v>
      </c>
      <c r="D289" s="80">
        <f t="shared" si="24"/>
        <v>235.6</v>
      </c>
      <c r="E289" s="80">
        <f t="shared" si="24"/>
        <v>235.6</v>
      </c>
      <c r="F289" s="80">
        <f t="shared" si="24"/>
        <v>235.6</v>
      </c>
      <c r="G289" s="185"/>
      <c r="H289" s="216"/>
    </row>
    <row r="290" spans="1:8" s="2" customFormat="1" ht="12.75">
      <c r="A290" s="219"/>
      <c r="B290" s="222"/>
      <c r="C290" s="79" t="s">
        <v>14</v>
      </c>
      <c r="D290" s="80">
        <f t="shared" si="24"/>
        <v>721.15</v>
      </c>
      <c r="E290" s="80">
        <f t="shared" si="24"/>
        <v>721.15</v>
      </c>
      <c r="F290" s="80">
        <f t="shared" si="24"/>
        <v>721.15</v>
      </c>
      <c r="G290" s="185"/>
      <c r="H290" s="216"/>
    </row>
    <row r="291" spans="1:8" s="2" customFormat="1" ht="27.75" customHeight="1" thickBot="1">
      <c r="A291" s="220"/>
      <c r="B291" s="223"/>
      <c r="C291" s="81" t="s">
        <v>15</v>
      </c>
      <c r="D291" s="83">
        <f t="shared" si="24"/>
        <v>0</v>
      </c>
      <c r="E291" s="83">
        <f t="shared" si="24"/>
        <v>0</v>
      </c>
      <c r="F291" s="83">
        <f t="shared" si="24"/>
        <v>0</v>
      </c>
      <c r="G291" s="186"/>
      <c r="H291" s="217"/>
    </row>
    <row r="292" spans="1:8" s="2" customFormat="1" ht="17.25" customHeight="1">
      <c r="A292" s="178" t="s">
        <v>19</v>
      </c>
      <c r="B292" s="256" t="s">
        <v>111</v>
      </c>
      <c r="C292" s="39" t="s">
        <v>12</v>
      </c>
      <c r="D292" s="40">
        <v>0</v>
      </c>
      <c r="E292" s="40">
        <v>0</v>
      </c>
      <c r="F292" s="40">
        <v>0</v>
      </c>
      <c r="G292" s="259">
        <f>SUM(F292:F295)/SUM(D292:D295)</f>
        <v>1</v>
      </c>
      <c r="H292" s="84"/>
    </row>
    <row r="293" spans="1:8" s="3" customFormat="1" ht="16.5" customHeight="1">
      <c r="A293" s="179"/>
      <c r="B293" s="257"/>
      <c r="C293" s="35" t="s">
        <v>13</v>
      </c>
      <c r="D293" s="36">
        <v>0</v>
      </c>
      <c r="E293" s="36">
        <v>0</v>
      </c>
      <c r="F293" s="36">
        <v>0</v>
      </c>
      <c r="G293" s="260"/>
      <c r="H293" s="84"/>
    </row>
    <row r="294" spans="1:8" s="3" customFormat="1" ht="17.25" customHeight="1">
      <c r="A294" s="179"/>
      <c r="B294" s="257"/>
      <c r="C294" s="35" t="s">
        <v>14</v>
      </c>
      <c r="D294" s="36">
        <v>700.65</v>
      </c>
      <c r="E294" s="36">
        <v>700.65</v>
      </c>
      <c r="F294" s="36">
        <v>700.65</v>
      </c>
      <c r="G294" s="260"/>
      <c r="H294" s="84"/>
    </row>
    <row r="295" spans="1:8" s="3" customFormat="1" ht="17.25" customHeight="1" thickBot="1">
      <c r="A295" s="179"/>
      <c r="B295" s="258"/>
      <c r="C295" s="41" t="s">
        <v>15</v>
      </c>
      <c r="D295" s="42">
        <v>0</v>
      </c>
      <c r="E295" s="42">
        <v>0</v>
      </c>
      <c r="F295" s="42">
        <v>0</v>
      </c>
      <c r="G295" s="261"/>
      <c r="H295" s="84"/>
    </row>
    <row r="296" spans="1:8" s="3" customFormat="1" ht="39" customHeight="1">
      <c r="A296" s="224">
        <v>5</v>
      </c>
      <c r="B296" s="104" t="s">
        <v>112</v>
      </c>
      <c r="C296" s="39" t="s">
        <v>12</v>
      </c>
      <c r="D296" s="40">
        <v>0</v>
      </c>
      <c r="E296" s="40">
        <v>0</v>
      </c>
      <c r="F296" s="40">
        <v>0</v>
      </c>
      <c r="G296" s="229">
        <f>SUM(F296:F299)/SUM(D296:D299)</f>
        <v>1</v>
      </c>
      <c r="H296" s="201"/>
    </row>
    <row r="297" spans="1:8" s="1" customFormat="1" ht="12.75">
      <c r="A297" s="225"/>
      <c r="B297" s="227"/>
      <c r="C297" s="35" t="s">
        <v>13</v>
      </c>
      <c r="D297" s="36">
        <v>235.6</v>
      </c>
      <c r="E297" s="36">
        <v>235.6</v>
      </c>
      <c r="F297" s="36">
        <v>235.6</v>
      </c>
      <c r="G297" s="230"/>
      <c r="H297" s="194"/>
    </row>
    <row r="298" spans="1:8" s="1" customFormat="1" ht="12.75">
      <c r="A298" s="225"/>
      <c r="B298" s="227"/>
      <c r="C298" s="35" t="s">
        <v>14</v>
      </c>
      <c r="D298" s="86">
        <v>20.5</v>
      </c>
      <c r="E298" s="86">
        <v>20.5</v>
      </c>
      <c r="F298" s="86">
        <v>20.5</v>
      </c>
      <c r="G298" s="230"/>
      <c r="H298" s="194"/>
    </row>
    <row r="299" spans="1:8" s="1" customFormat="1" ht="13.5" thickBot="1">
      <c r="A299" s="226"/>
      <c r="B299" s="228"/>
      <c r="C299" s="35" t="s">
        <v>15</v>
      </c>
      <c r="D299" s="36">
        <v>0</v>
      </c>
      <c r="E299" s="36">
        <v>0</v>
      </c>
      <c r="F299" s="36">
        <v>0</v>
      </c>
      <c r="G299" s="231"/>
      <c r="H299" s="202"/>
    </row>
    <row r="300" spans="1:8" s="1" customFormat="1" ht="26.25" thickBot="1">
      <c r="A300" s="160" t="s">
        <v>21</v>
      </c>
      <c r="B300" s="172" t="s">
        <v>113</v>
      </c>
      <c r="C300" s="27" t="s">
        <v>12</v>
      </c>
      <c r="D300" s="51">
        <f>D304+D308</f>
        <v>0</v>
      </c>
      <c r="E300" s="51">
        <f>E288</f>
        <v>0</v>
      </c>
      <c r="F300" s="51">
        <f>F288</f>
        <v>0</v>
      </c>
      <c r="G300" s="166">
        <f>SUM(F300:F303)/SUM(D300:D303)</f>
        <v>0.9913023736988567</v>
      </c>
      <c r="H300" s="169"/>
    </row>
    <row r="301" spans="1:8" s="1" customFormat="1" ht="13.5" thickBot="1">
      <c r="A301" s="161"/>
      <c r="B301" s="173"/>
      <c r="C301" s="29" t="s">
        <v>13</v>
      </c>
      <c r="D301" s="51">
        <f aca="true" t="shared" si="25" ref="D301:F302">D305+D309+D313</f>
        <v>70.4</v>
      </c>
      <c r="E301" s="51">
        <f t="shared" si="25"/>
        <v>70.4</v>
      </c>
      <c r="F301" s="51">
        <f t="shared" si="25"/>
        <v>70.4</v>
      </c>
      <c r="G301" s="167"/>
      <c r="H301" s="170"/>
    </row>
    <row r="302" spans="1:8" s="1" customFormat="1" ht="13.5" thickBot="1">
      <c r="A302" s="161"/>
      <c r="B302" s="173"/>
      <c r="C302" s="29" t="s">
        <v>14</v>
      </c>
      <c r="D302" s="51">
        <f t="shared" si="25"/>
        <v>21997.69</v>
      </c>
      <c r="E302" s="51">
        <f t="shared" si="25"/>
        <v>21805.75</v>
      </c>
      <c r="F302" s="51">
        <f t="shared" si="25"/>
        <v>21805.75</v>
      </c>
      <c r="G302" s="167"/>
      <c r="H302" s="170"/>
    </row>
    <row r="303" spans="1:8" s="1" customFormat="1" ht="13.5" thickBot="1">
      <c r="A303" s="162"/>
      <c r="B303" s="174"/>
      <c r="C303" s="30" t="s">
        <v>15</v>
      </c>
      <c r="D303" s="51">
        <f>D291</f>
        <v>0</v>
      </c>
      <c r="E303" s="51">
        <f>E291</f>
        <v>0</v>
      </c>
      <c r="F303" s="51">
        <f>F291</f>
        <v>0</v>
      </c>
      <c r="G303" s="168"/>
      <c r="H303" s="171"/>
    </row>
    <row r="304" spans="1:8" s="2" customFormat="1" ht="27.75" customHeight="1">
      <c r="A304" s="218" t="s">
        <v>22</v>
      </c>
      <c r="B304" s="181" t="s">
        <v>114</v>
      </c>
      <c r="C304" s="39" t="s">
        <v>12</v>
      </c>
      <c r="D304" s="40">
        <f aca="true" t="shared" si="26" ref="D304:F305">D308</f>
        <v>0</v>
      </c>
      <c r="E304" s="40">
        <f t="shared" si="26"/>
        <v>0</v>
      </c>
      <c r="F304" s="40">
        <f t="shared" si="26"/>
        <v>0</v>
      </c>
      <c r="G304" s="184">
        <f>SUM(F304:F307)/SUM(D304:D307)</f>
        <v>1</v>
      </c>
      <c r="H304" s="215"/>
    </row>
    <row r="305" spans="1:8" s="3" customFormat="1" ht="12.75">
      <c r="A305" s="219"/>
      <c r="B305" s="182"/>
      <c r="C305" s="35" t="s">
        <v>13</v>
      </c>
      <c r="D305" s="36">
        <v>0</v>
      </c>
      <c r="E305" s="36">
        <f t="shared" si="26"/>
        <v>0</v>
      </c>
      <c r="F305" s="36">
        <f t="shared" si="26"/>
        <v>0</v>
      </c>
      <c r="G305" s="185"/>
      <c r="H305" s="216"/>
    </row>
    <row r="306" spans="1:8" s="3" customFormat="1" ht="12.75">
      <c r="A306" s="219"/>
      <c r="B306" s="182"/>
      <c r="C306" s="35" t="s">
        <v>14</v>
      </c>
      <c r="D306" s="36">
        <v>20217.05</v>
      </c>
      <c r="E306" s="36">
        <v>20217.05</v>
      </c>
      <c r="F306" s="36">
        <v>20217.05</v>
      </c>
      <c r="G306" s="185"/>
      <c r="H306" s="216"/>
    </row>
    <row r="307" spans="1:8" s="3" customFormat="1" ht="13.5" thickBot="1">
      <c r="A307" s="220"/>
      <c r="B307" s="183"/>
      <c r="C307" s="37" t="s">
        <v>15</v>
      </c>
      <c r="D307" s="38">
        <f>D311</f>
        <v>0</v>
      </c>
      <c r="E307" s="38">
        <f>E311</f>
        <v>0</v>
      </c>
      <c r="F307" s="38">
        <f>F311</f>
        <v>0</v>
      </c>
      <c r="G307" s="186"/>
      <c r="H307" s="217"/>
    </row>
    <row r="308" spans="1:8" s="3" customFormat="1" ht="12.75">
      <c r="A308" s="178" t="s">
        <v>23</v>
      </c>
      <c r="B308" s="181" t="s">
        <v>115</v>
      </c>
      <c r="C308" s="39" t="s">
        <v>12</v>
      </c>
      <c r="D308" s="40">
        <v>0</v>
      </c>
      <c r="E308" s="40">
        <v>0</v>
      </c>
      <c r="F308" s="40">
        <v>0</v>
      </c>
      <c r="G308" s="184">
        <f>SUM(F308:F311)/SUM(D308:D311)</f>
        <v>0.8919828469166095</v>
      </c>
      <c r="H308" s="201"/>
    </row>
    <row r="309" spans="1:8" s="2" customFormat="1" ht="12.75">
      <c r="A309" s="179"/>
      <c r="B309" s="182"/>
      <c r="C309" s="35" t="s">
        <v>13</v>
      </c>
      <c r="D309" s="36">
        <v>0</v>
      </c>
      <c r="E309" s="36">
        <v>0</v>
      </c>
      <c r="F309" s="36">
        <v>0</v>
      </c>
      <c r="G309" s="185"/>
      <c r="H309" s="194"/>
    </row>
    <row r="310" spans="1:8" s="2" customFormat="1" ht="12.75">
      <c r="A310" s="179"/>
      <c r="B310" s="182"/>
      <c r="C310" s="35" t="s">
        <v>14</v>
      </c>
      <c r="D310" s="36">
        <v>1776.94</v>
      </c>
      <c r="E310" s="36">
        <v>1585</v>
      </c>
      <c r="F310" s="36">
        <v>1585</v>
      </c>
      <c r="G310" s="185"/>
      <c r="H310" s="194"/>
    </row>
    <row r="311" spans="1:8" s="2" customFormat="1" ht="21.75" customHeight="1" thickBot="1">
      <c r="A311" s="180"/>
      <c r="B311" s="183"/>
      <c r="C311" s="37" t="s">
        <v>15</v>
      </c>
      <c r="D311" s="38">
        <v>0</v>
      </c>
      <c r="E311" s="38">
        <v>0</v>
      </c>
      <c r="F311" s="38">
        <v>0</v>
      </c>
      <c r="G311" s="186"/>
      <c r="H311" s="202"/>
    </row>
    <row r="312" spans="1:8" s="1" customFormat="1" ht="24" customHeight="1">
      <c r="A312" s="218" t="s">
        <v>24</v>
      </c>
      <c r="B312" s="181" t="s">
        <v>116</v>
      </c>
      <c r="C312" s="39" t="s">
        <v>12</v>
      </c>
      <c r="D312" s="40">
        <v>0</v>
      </c>
      <c r="E312" s="40">
        <v>0</v>
      </c>
      <c r="F312" s="40">
        <v>0</v>
      </c>
      <c r="G312" s="184">
        <f>SUM(F312:F315)/SUM(D312:D315)</f>
        <v>1</v>
      </c>
      <c r="H312" s="215"/>
    </row>
    <row r="313" spans="1:8" s="1" customFormat="1" ht="12.75">
      <c r="A313" s="219"/>
      <c r="B313" s="182"/>
      <c r="C313" s="35" t="s">
        <v>13</v>
      </c>
      <c r="D313" s="36">
        <v>70.4</v>
      </c>
      <c r="E313" s="36">
        <v>70.4</v>
      </c>
      <c r="F313" s="36">
        <v>70.4</v>
      </c>
      <c r="G313" s="185"/>
      <c r="H313" s="216"/>
    </row>
    <row r="314" spans="1:8" s="1" customFormat="1" ht="12.75">
      <c r="A314" s="219"/>
      <c r="B314" s="182"/>
      <c r="C314" s="35" t="s">
        <v>14</v>
      </c>
      <c r="D314" s="36">
        <v>3.7</v>
      </c>
      <c r="E314" s="36">
        <v>3.7</v>
      </c>
      <c r="F314" s="36">
        <v>3.7</v>
      </c>
      <c r="G314" s="185"/>
      <c r="H314" s="216"/>
    </row>
    <row r="315" spans="1:8" s="1" customFormat="1" ht="13.5" thickBot="1">
      <c r="A315" s="220"/>
      <c r="B315" s="183"/>
      <c r="C315" s="37" t="s">
        <v>15</v>
      </c>
      <c r="D315" s="38">
        <v>0</v>
      </c>
      <c r="E315" s="38">
        <v>0</v>
      </c>
      <c r="F315" s="38">
        <v>0</v>
      </c>
      <c r="G315" s="186"/>
      <c r="H315" s="217"/>
    </row>
    <row r="316" spans="1:8" s="1" customFormat="1" ht="18.75" customHeight="1">
      <c r="A316" s="148" t="s">
        <v>25</v>
      </c>
      <c r="B316" s="151" t="s">
        <v>18</v>
      </c>
      <c r="C316" s="52" t="s">
        <v>12</v>
      </c>
      <c r="D316" s="53">
        <f>D300+D288</f>
        <v>0</v>
      </c>
      <c r="E316" s="53">
        <f>E300+E288</f>
        <v>0</v>
      </c>
      <c r="F316" s="53">
        <f>F300+F288</f>
        <v>0</v>
      </c>
      <c r="G316" s="154">
        <f>SUM(F316:F319)/SUM(D316:D319)</f>
        <v>0.8053422533454615</v>
      </c>
      <c r="H316" s="136"/>
    </row>
    <row r="317" spans="1:8" s="1" customFormat="1" ht="12.75">
      <c r="A317" s="149"/>
      <c r="B317" s="152"/>
      <c r="C317" s="54" t="s">
        <v>13</v>
      </c>
      <c r="D317" s="55">
        <f aca="true" t="shared" si="27" ref="D317:F318">D281+D301+D289</f>
        <v>59673.2</v>
      </c>
      <c r="E317" s="55">
        <f t="shared" si="27"/>
        <v>44170.12</v>
      </c>
      <c r="F317" s="55">
        <f t="shared" si="27"/>
        <v>44170.12</v>
      </c>
      <c r="G317" s="155"/>
      <c r="H317" s="137"/>
    </row>
    <row r="318" spans="1:8" s="1" customFormat="1" ht="12.75">
      <c r="A318" s="149"/>
      <c r="B318" s="152"/>
      <c r="C318" s="54" t="s">
        <v>14</v>
      </c>
      <c r="D318" s="55">
        <f t="shared" si="27"/>
        <v>27881.239999999998</v>
      </c>
      <c r="E318" s="55">
        <f t="shared" si="27"/>
        <v>26341.170000000002</v>
      </c>
      <c r="F318" s="55">
        <f t="shared" si="27"/>
        <v>26341.170000000002</v>
      </c>
      <c r="G318" s="155"/>
      <c r="H318" s="137"/>
    </row>
    <row r="319" spans="1:8" s="1" customFormat="1" ht="13.5" thickBot="1">
      <c r="A319" s="150"/>
      <c r="B319" s="153"/>
      <c r="C319" s="56" t="s">
        <v>15</v>
      </c>
      <c r="D319" s="57">
        <f>D303</f>
        <v>0</v>
      </c>
      <c r="E319" s="57">
        <f>E303</f>
        <v>0</v>
      </c>
      <c r="F319" s="57">
        <f>F303</f>
        <v>0</v>
      </c>
      <c r="G319" s="156"/>
      <c r="H319" s="138"/>
    </row>
    <row r="320" spans="1:8" s="1" customFormat="1" ht="43.5" customHeight="1">
      <c r="A320" s="208" t="s">
        <v>1</v>
      </c>
      <c r="B320" s="209"/>
      <c r="C320" s="252" t="s">
        <v>68</v>
      </c>
      <c r="D320" s="252"/>
      <c r="E320" s="252"/>
      <c r="F320" s="252"/>
      <c r="G320" s="252"/>
      <c r="H320" s="253"/>
    </row>
    <row r="321" spans="1:8" s="1" customFormat="1" ht="14.25" customHeight="1">
      <c r="A321" s="17" t="s">
        <v>2</v>
      </c>
      <c r="B321" s="18"/>
      <c r="C321" s="60" t="s">
        <v>122</v>
      </c>
      <c r="D321" s="19"/>
      <c r="E321" s="19"/>
      <c r="F321" s="19"/>
      <c r="G321" s="20"/>
      <c r="H321" s="21"/>
    </row>
    <row r="322" spans="1:8" s="1" customFormat="1" ht="20.25" customHeight="1" thickBot="1">
      <c r="A322" s="22" t="s">
        <v>3</v>
      </c>
      <c r="B322" s="23"/>
      <c r="C322" s="24" t="s">
        <v>44</v>
      </c>
      <c r="D322" s="43"/>
      <c r="E322" s="43"/>
      <c r="F322" s="25"/>
      <c r="G322" s="26"/>
      <c r="H322" s="44"/>
    </row>
    <row r="323" spans="1:8" s="1" customFormat="1" ht="141" thickBot="1">
      <c r="A323" s="13" t="s">
        <v>4</v>
      </c>
      <c r="B323" s="14" t="s">
        <v>5</v>
      </c>
      <c r="C323" s="14" t="s">
        <v>6</v>
      </c>
      <c r="D323" s="15" t="s">
        <v>7</v>
      </c>
      <c r="E323" s="15" t="s">
        <v>8</v>
      </c>
      <c r="F323" s="15" t="s">
        <v>9</v>
      </c>
      <c r="G323" s="14" t="s">
        <v>10</v>
      </c>
      <c r="H323" s="16" t="s">
        <v>11</v>
      </c>
    </row>
    <row r="324" spans="1:8" s="2" customFormat="1" ht="17.25" customHeight="1">
      <c r="A324" s="160">
        <v>1</v>
      </c>
      <c r="B324" s="172" t="s">
        <v>64</v>
      </c>
      <c r="C324" s="27" t="s">
        <v>12</v>
      </c>
      <c r="D324" s="67">
        <f aca="true" t="shared" si="28" ref="D324:F326">D328</f>
        <v>4812.55</v>
      </c>
      <c r="E324" s="67">
        <f t="shared" si="28"/>
        <v>4812.55</v>
      </c>
      <c r="F324" s="67">
        <f t="shared" si="28"/>
        <v>4812.55</v>
      </c>
      <c r="G324" s="166">
        <f>SUM(F324:F327)/SUM(D324:D327)</f>
        <v>0.998366951166746</v>
      </c>
      <c r="H324" s="175"/>
    </row>
    <row r="325" spans="1:8" s="2" customFormat="1" ht="17.25" customHeight="1">
      <c r="A325" s="161"/>
      <c r="B325" s="173"/>
      <c r="C325" s="29" t="s">
        <v>13</v>
      </c>
      <c r="D325" s="28">
        <f t="shared" si="28"/>
        <v>10514.03</v>
      </c>
      <c r="E325" s="28">
        <f t="shared" si="28"/>
        <v>10514.03</v>
      </c>
      <c r="F325" s="28">
        <f t="shared" si="28"/>
        <v>10514.03</v>
      </c>
      <c r="G325" s="167"/>
      <c r="H325" s="176"/>
    </row>
    <row r="326" spans="1:8" s="2" customFormat="1" ht="12.75">
      <c r="A326" s="161"/>
      <c r="B326" s="173"/>
      <c r="C326" s="29" t="s">
        <v>14</v>
      </c>
      <c r="D326" s="28">
        <f t="shared" si="28"/>
        <v>1360</v>
      </c>
      <c r="E326" s="28">
        <f t="shared" si="28"/>
        <v>1332.75</v>
      </c>
      <c r="F326" s="28">
        <f t="shared" si="28"/>
        <v>1332.75</v>
      </c>
      <c r="G326" s="167"/>
      <c r="H326" s="176"/>
    </row>
    <row r="327" spans="1:8" s="2" customFormat="1" ht="20.25" customHeight="1" thickBot="1">
      <c r="A327" s="162"/>
      <c r="B327" s="174"/>
      <c r="C327" s="30" t="s">
        <v>15</v>
      </c>
      <c r="D327" s="45">
        <f>D331</f>
        <v>0</v>
      </c>
      <c r="E327" s="45">
        <f>E331</f>
        <v>0</v>
      </c>
      <c r="F327" s="45">
        <f>F331</f>
        <v>0</v>
      </c>
      <c r="G327" s="168"/>
      <c r="H327" s="177"/>
    </row>
    <row r="328" spans="1:8" s="5" customFormat="1" ht="17.25" customHeight="1">
      <c r="A328" s="178" t="s">
        <v>16</v>
      </c>
      <c r="B328" s="181" t="s">
        <v>65</v>
      </c>
      <c r="C328" s="39" t="s">
        <v>12</v>
      </c>
      <c r="D328" s="68">
        <v>4812.55</v>
      </c>
      <c r="E328" s="68">
        <v>4812.55</v>
      </c>
      <c r="F328" s="68">
        <v>4812.55</v>
      </c>
      <c r="G328" s="190">
        <f>SUM(F328:F331)/SUM(D328:D331)</f>
        <v>0.998366951166746</v>
      </c>
      <c r="H328" s="187"/>
    </row>
    <row r="329" spans="1:8" s="5" customFormat="1" ht="17.25" customHeight="1">
      <c r="A329" s="179"/>
      <c r="B329" s="182"/>
      <c r="C329" s="35" t="s">
        <v>13</v>
      </c>
      <c r="D329" s="36">
        <v>10514.03</v>
      </c>
      <c r="E329" s="36">
        <v>10514.03</v>
      </c>
      <c r="F329" s="36">
        <v>10514.03</v>
      </c>
      <c r="G329" s="191"/>
      <c r="H329" s="188"/>
    </row>
    <row r="330" spans="1:8" s="5" customFormat="1" ht="12.75">
      <c r="A330" s="179"/>
      <c r="B330" s="182"/>
      <c r="C330" s="35" t="s">
        <v>14</v>
      </c>
      <c r="D330" s="36">
        <v>1360</v>
      </c>
      <c r="E330" s="36">
        <v>1332.75</v>
      </c>
      <c r="F330" s="36">
        <v>1332.75</v>
      </c>
      <c r="G330" s="191"/>
      <c r="H330" s="188"/>
    </row>
    <row r="331" spans="1:8" s="5" customFormat="1" ht="20.25" customHeight="1" thickBot="1">
      <c r="A331" s="180"/>
      <c r="B331" s="183"/>
      <c r="C331" s="37" t="s">
        <v>15</v>
      </c>
      <c r="D331" s="34">
        <f>D335</f>
        <v>0</v>
      </c>
      <c r="E331" s="34">
        <v>0</v>
      </c>
      <c r="F331" s="34">
        <v>0</v>
      </c>
      <c r="G331" s="192"/>
      <c r="H331" s="189"/>
    </row>
    <row r="332" spans="1:8" s="2" customFormat="1" ht="17.25" customHeight="1">
      <c r="A332" s="160" t="s">
        <v>17</v>
      </c>
      <c r="B332" s="172" t="s">
        <v>66</v>
      </c>
      <c r="C332" s="27" t="s">
        <v>12</v>
      </c>
      <c r="D332" s="67">
        <f aca="true" t="shared" si="29" ref="D332:F335">D336</f>
        <v>0</v>
      </c>
      <c r="E332" s="67">
        <f t="shared" si="29"/>
        <v>0</v>
      </c>
      <c r="F332" s="67">
        <f t="shared" si="29"/>
        <v>0</v>
      </c>
      <c r="G332" s="166">
        <f>SUM(F332:F335)/SUM(D332:D335)</f>
        <v>0.9570888240907428</v>
      </c>
      <c r="H332" s="175"/>
    </row>
    <row r="333" spans="1:8" s="2" customFormat="1" ht="17.25" customHeight="1">
      <c r="A333" s="161"/>
      <c r="B333" s="173"/>
      <c r="C333" s="29" t="s">
        <v>13</v>
      </c>
      <c r="D333" s="28">
        <f t="shared" si="29"/>
        <v>0</v>
      </c>
      <c r="E333" s="28">
        <f t="shared" si="29"/>
        <v>0</v>
      </c>
      <c r="F333" s="28">
        <f t="shared" si="29"/>
        <v>0</v>
      </c>
      <c r="G333" s="167"/>
      <c r="H333" s="176"/>
    </row>
    <row r="334" spans="1:8" s="2" customFormat="1" ht="12.75">
      <c r="A334" s="161"/>
      <c r="B334" s="173"/>
      <c r="C334" s="29" t="s">
        <v>14</v>
      </c>
      <c r="D334" s="28">
        <f t="shared" si="29"/>
        <v>4893.83</v>
      </c>
      <c r="E334" s="28">
        <f t="shared" si="29"/>
        <v>4683.83</v>
      </c>
      <c r="F334" s="28">
        <f t="shared" si="29"/>
        <v>4683.83</v>
      </c>
      <c r="G334" s="167"/>
      <c r="H334" s="176"/>
    </row>
    <row r="335" spans="1:8" s="2" customFormat="1" ht="20.25" customHeight="1" thickBot="1">
      <c r="A335" s="162"/>
      <c r="B335" s="174"/>
      <c r="C335" s="30" t="s">
        <v>15</v>
      </c>
      <c r="D335" s="45">
        <f t="shared" si="29"/>
        <v>0</v>
      </c>
      <c r="E335" s="45">
        <f t="shared" si="29"/>
        <v>0</v>
      </c>
      <c r="F335" s="45">
        <f t="shared" si="29"/>
        <v>0</v>
      </c>
      <c r="G335" s="168"/>
      <c r="H335" s="177"/>
    </row>
    <row r="336" spans="1:8" s="3" customFormat="1" ht="12.75">
      <c r="A336" s="178" t="s">
        <v>19</v>
      </c>
      <c r="B336" s="181" t="s">
        <v>67</v>
      </c>
      <c r="C336" s="39" t="s">
        <v>12</v>
      </c>
      <c r="D336" s="40">
        <v>0</v>
      </c>
      <c r="E336" s="68">
        <v>0</v>
      </c>
      <c r="F336" s="68">
        <v>0</v>
      </c>
      <c r="G336" s="184">
        <f>SUM(F336:F339)/SUM(D336:D339)</f>
        <v>0.9570888240907428</v>
      </c>
      <c r="H336" s="187"/>
    </row>
    <row r="337" spans="1:8" s="3" customFormat="1" ht="12.75">
      <c r="A337" s="179"/>
      <c r="B337" s="182"/>
      <c r="C337" s="35" t="s">
        <v>13</v>
      </c>
      <c r="D337" s="36">
        <v>0</v>
      </c>
      <c r="E337" s="36">
        <v>0</v>
      </c>
      <c r="F337" s="36">
        <v>0</v>
      </c>
      <c r="G337" s="185"/>
      <c r="H337" s="188"/>
    </row>
    <row r="338" spans="1:8" s="3" customFormat="1" ht="12.75">
      <c r="A338" s="179"/>
      <c r="B338" s="182"/>
      <c r="C338" s="35" t="s">
        <v>14</v>
      </c>
      <c r="D338" s="36">
        <v>4893.83</v>
      </c>
      <c r="E338" s="36">
        <v>4683.83</v>
      </c>
      <c r="F338" s="36">
        <v>4683.83</v>
      </c>
      <c r="G338" s="185"/>
      <c r="H338" s="188"/>
    </row>
    <row r="339" spans="1:8" s="3" customFormat="1" ht="13.5" thickBot="1">
      <c r="A339" s="180"/>
      <c r="B339" s="183"/>
      <c r="C339" s="37" t="s">
        <v>15</v>
      </c>
      <c r="D339" s="38">
        <v>0</v>
      </c>
      <c r="E339" s="34">
        <v>0</v>
      </c>
      <c r="F339" s="34">
        <v>0</v>
      </c>
      <c r="G339" s="186"/>
      <c r="H339" s="189"/>
    </row>
    <row r="340" spans="1:8" s="1" customFormat="1" ht="26.25" thickBot="1">
      <c r="A340" s="148" t="s">
        <v>20</v>
      </c>
      <c r="B340" s="151" t="s">
        <v>18</v>
      </c>
      <c r="C340" s="52" t="s">
        <v>12</v>
      </c>
      <c r="D340" s="53">
        <f aca="true" t="shared" si="30" ref="D340:F342">D324+D332</f>
        <v>4812.55</v>
      </c>
      <c r="E340" s="53">
        <f t="shared" si="30"/>
        <v>4812.55</v>
      </c>
      <c r="F340" s="53">
        <f t="shared" si="30"/>
        <v>4812.55</v>
      </c>
      <c r="G340" s="154">
        <f>SUM(F340:F343)/SUM(D340:D343)</f>
        <v>0.9890062329677703</v>
      </c>
      <c r="H340" s="157"/>
    </row>
    <row r="341" spans="1:8" s="1" customFormat="1" ht="13.5" thickBot="1">
      <c r="A341" s="149"/>
      <c r="B341" s="152"/>
      <c r="C341" s="54" t="s">
        <v>13</v>
      </c>
      <c r="D341" s="53">
        <f t="shared" si="30"/>
        <v>10514.03</v>
      </c>
      <c r="E341" s="53">
        <f t="shared" si="30"/>
        <v>10514.03</v>
      </c>
      <c r="F341" s="53">
        <f t="shared" si="30"/>
        <v>10514.03</v>
      </c>
      <c r="G341" s="155"/>
      <c r="H341" s="158"/>
    </row>
    <row r="342" spans="1:8" s="1" customFormat="1" ht="13.5" thickBot="1">
      <c r="A342" s="149"/>
      <c r="B342" s="152"/>
      <c r="C342" s="54" t="s">
        <v>14</v>
      </c>
      <c r="D342" s="53">
        <f t="shared" si="30"/>
        <v>6253.83</v>
      </c>
      <c r="E342" s="53">
        <f t="shared" si="30"/>
        <v>6016.58</v>
      </c>
      <c r="F342" s="53">
        <f t="shared" si="30"/>
        <v>6016.58</v>
      </c>
      <c r="G342" s="155"/>
      <c r="H342" s="158"/>
    </row>
    <row r="343" spans="1:8" s="1" customFormat="1" ht="13.5" thickBot="1">
      <c r="A343" s="150"/>
      <c r="B343" s="153"/>
      <c r="C343" s="56" t="s">
        <v>15</v>
      </c>
      <c r="D343" s="69">
        <f>D327+D335</f>
        <v>0</v>
      </c>
      <c r="E343" s="69">
        <f>E327+E335</f>
        <v>0</v>
      </c>
      <c r="F343" s="69">
        <f>F327+F335</f>
        <v>0</v>
      </c>
      <c r="G343" s="156"/>
      <c r="H343" s="159"/>
    </row>
    <row r="344" spans="1:8" s="1" customFormat="1" ht="28.5" customHeight="1">
      <c r="A344" s="240"/>
      <c r="B344" s="243" t="s">
        <v>42</v>
      </c>
      <c r="C344" s="6" t="s">
        <v>12</v>
      </c>
      <c r="D344" s="7">
        <f aca="true" t="shared" si="31" ref="D344:F346">D36+D104+D148+D244+D272+D316+D340</f>
        <v>4812.55</v>
      </c>
      <c r="E344" s="7">
        <f t="shared" si="31"/>
        <v>4812.55</v>
      </c>
      <c r="F344" s="7">
        <f t="shared" si="31"/>
        <v>4812.55</v>
      </c>
      <c r="G344" s="246">
        <f>SUM(F344:F347)/SUM(D344:D347)</f>
        <v>0.8660300064247641</v>
      </c>
      <c r="H344" s="249"/>
    </row>
    <row r="345" spans="1:8" s="1" customFormat="1" ht="29.25" customHeight="1">
      <c r="A345" s="241"/>
      <c r="B345" s="244"/>
      <c r="C345" s="8" t="s">
        <v>13</v>
      </c>
      <c r="D345" s="9">
        <f t="shared" si="31"/>
        <v>167725.34</v>
      </c>
      <c r="E345" s="9">
        <f t="shared" si="31"/>
        <v>134706.90000000002</v>
      </c>
      <c r="F345" s="9">
        <f t="shared" si="31"/>
        <v>134706.90000000002</v>
      </c>
      <c r="G345" s="247"/>
      <c r="H345" s="250"/>
    </row>
    <row r="346" spans="1:8" s="1" customFormat="1" ht="26.25" customHeight="1">
      <c r="A346" s="241"/>
      <c r="B346" s="244"/>
      <c r="C346" s="8" t="s">
        <v>14</v>
      </c>
      <c r="D346" s="9">
        <f t="shared" si="31"/>
        <v>144625.51999999996</v>
      </c>
      <c r="E346" s="9">
        <f t="shared" si="31"/>
        <v>135153.58</v>
      </c>
      <c r="F346" s="9">
        <f t="shared" si="31"/>
        <v>135153.58</v>
      </c>
      <c r="G346" s="247"/>
      <c r="H346" s="250"/>
    </row>
    <row r="347" spans="1:8" s="1" customFormat="1" ht="29.25" thickBot="1">
      <c r="A347" s="242"/>
      <c r="B347" s="245"/>
      <c r="C347" s="10" t="s">
        <v>15</v>
      </c>
      <c r="D347" s="11">
        <f>D39+D107+D151+D247+D275+D319+D343</f>
        <v>0</v>
      </c>
      <c r="E347" s="11">
        <f>E319</f>
        <v>0</v>
      </c>
      <c r="F347" s="11">
        <f>F319</f>
        <v>0</v>
      </c>
      <c r="G347" s="248"/>
      <c r="H347" s="251"/>
    </row>
    <row r="350" s="4" customFormat="1" ht="15.75"/>
  </sheetData>
  <sheetProtection/>
  <mergeCells count="330">
    <mergeCell ref="H224:H227"/>
    <mergeCell ref="H36:H39"/>
    <mergeCell ref="H16:H19"/>
    <mergeCell ref="H8:H11"/>
    <mergeCell ref="H12:H15"/>
    <mergeCell ref="H20:H23"/>
    <mergeCell ref="H24:H27"/>
    <mergeCell ref="H28:H31"/>
    <mergeCell ref="H32:H35"/>
    <mergeCell ref="H136:H139"/>
    <mergeCell ref="G16:G19"/>
    <mergeCell ref="G8:G11"/>
    <mergeCell ref="G32:G35"/>
    <mergeCell ref="G12:G15"/>
    <mergeCell ref="G24:G27"/>
    <mergeCell ref="G36:G39"/>
    <mergeCell ref="G28:G31"/>
    <mergeCell ref="G20:G23"/>
    <mergeCell ref="A312:A315"/>
    <mergeCell ref="B312:B315"/>
    <mergeCell ref="G312:G315"/>
    <mergeCell ref="H312:H315"/>
    <mergeCell ref="A308:A311"/>
    <mergeCell ref="B308:B311"/>
    <mergeCell ref="G308:G311"/>
    <mergeCell ref="H308:H311"/>
    <mergeCell ref="G292:G295"/>
    <mergeCell ref="A280:A283"/>
    <mergeCell ref="B280:B283"/>
    <mergeCell ref="G280:G283"/>
    <mergeCell ref="A104:A107"/>
    <mergeCell ref="B104:B107"/>
    <mergeCell ref="G104:G107"/>
    <mergeCell ref="H104:H107"/>
    <mergeCell ref="A100:A103"/>
    <mergeCell ref="B100:B103"/>
    <mergeCell ref="G100:G103"/>
    <mergeCell ref="H100:H103"/>
    <mergeCell ref="A96:A99"/>
    <mergeCell ref="B96:B99"/>
    <mergeCell ref="G96:G99"/>
    <mergeCell ref="H96:H99"/>
    <mergeCell ref="A92:A95"/>
    <mergeCell ref="B92:B95"/>
    <mergeCell ref="G92:G95"/>
    <mergeCell ref="H92:H95"/>
    <mergeCell ref="A88:A91"/>
    <mergeCell ref="B88:B91"/>
    <mergeCell ref="G88:G91"/>
    <mergeCell ref="H88:H91"/>
    <mergeCell ref="A84:A87"/>
    <mergeCell ref="B84:B87"/>
    <mergeCell ref="G84:G87"/>
    <mergeCell ref="H84:H87"/>
    <mergeCell ref="A80:A83"/>
    <mergeCell ref="B80:B83"/>
    <mergeCell ref="G80:G83"/>
    <mergeCell ref="H80:H83"/>
    <mergeCell ref="A76:A79"/>
    <mergeCell ref="B76:B79"/>
    <mergeCell ref="G76:G79"/>
    <mergeCell ref="H76:H79"/>
    <mergeCell ref="A72:A75"/>
    <mergeCell ref="B72:B75"/>
    <mergeCell ref="G72:G75"/>
    <mergeCell ref="H72:H75"/>
    <mergeCell ref="A68:A71"/>
    <mergeCell ref="B68:B71"/>
    <mergeCell ref="G68:G71"/>
    <mergeCell ref="H68:H71"/>
    <mergeCell ref="A64:A67"/>
    <mergeCell ref="B64:B67"/>
    <mergeCell ref="G64:G67"/>
    <mergeCell ref="H64:H67"/>
    <mergeCell ref="A60:A63"/>
    <mergeCell ref="B60:B63"/>
    <mergeCell ref="G60:G63"/>
    <mergeCell ref="H60:H63"/>
    <mergeCell ref="A56:A59"/>
    <mergeCell ref="B56:B59"/>
    <mergeCell ref="G56:G59"/>
    <mergeCell ref="H56:H59"/>
    <mergeCell ref="A52:A55"/>
    <mergeCell ref="B52:B55"/>
    <mergeCell ref="G52:G55"/>
    <mergeCell ref="H52:H55"/>
    <mergeCell ref="A48:A51"/>
    <mergeCell ref="B48:B51"/>
    <mergeCell ref="G48:G51"/>
    <mergeCell ref="H48:H51"/>
    <mergeCell ref="G204:G207"/>
    <mergeCell ref="H204:H207"/>
    <mergeCell ref="B208:B211"/>
    <mergeCell ref="G208:G211"/>
    <mergeCell ref="H208:H211"/>
    <mergeCell ref="A204:A207"/>
    <mergeCell ref="B204:B207"/>
    <mergeCell ref="A208:A211"/>
    <mergeCell ref="A264:A267"/>
    <mergeCell ref="B264:B267"/>
    <mergeCell ref="A212:A215"/>
    <mergeCell ref="B212:B215"/>
    <mergeCell ref="A220:A223"/>
    <mergeCell ref="A260:A263"/>
    <mergeCell ref="B260:B263"/>
    <mergeCell ref="H316:H319"/>
    <mergeCell ref="C320:H320"/>
    <mergeCell ref="A252:A255"/>
    <mergeCell ref="B252:B255"/>
    <mergeCell ref="G264:G267"/>
    <mergeCell ref="H264:H267"/>
    <mergeCell ref="G260:G263"/>
    <mergeCell ref="H260:H263"/>
    <mergeCell ref="A292:A295"/>
    <mergeCell ref="B292:B295"/>
    <mergeCell ref="A316:A319"/>
    <mergeCell ref="B316:B319"/>
    <mergeCell ref="A320:B320"/>
    <mergeCell ref="G316:G319"/>
    <mergeCell ref="A344:A347"/>
    <mergeCell ref="B344:B347"/>
    <mergeCell ref="G344:G347"/>
    <mergeCell ref="H344:H347"/>
    <mergeCell ref="H280:H283"/>
    <mergeCell ref="A284:A287"/>
    <mergeCell ref="B284:B287"/>
    <mergeCell ref="G284:G287"/>
    <mergeCell ref="H284:H287"/>
    <mergeCell ref="A296:A299"/>
    <mergeCell ref="B296:B299"/>
    <mergeCell ref="G296:G299"/>
    <mergeCell ref="A304:A307"/>
    <mergeCell ref="A300:A303"/>
    <mergeCell ref="B300:B303"/>
    <mergeCell ref="G300:G303"/>
    <mergeCell ref="A288:A291"/>
    <mergeCell ref="B288:B291"/>
    <mergeCell ref="G288:G291"/>
    <mergeCell ref="H288:H291"/>
    <mergeCell ref="H296:H299"/>
    <mergeCell ref="B304:B307"/>
    <mergeCell ref="G304:G307"/>
    <mergeCell ref="H304:H307"/>
    <mergeCell ref="H300:H303"/>
    <mergeCell ref="G272:G275"/>
    <mergeCell ref="H272:H275"/>
    <mergeCell ref="B272:B275"/>
    <mergeCell ref="C276:H276"/>
    <mergeCell ref="A276:B276"/>
    <mergeCell ref="A272:A275"/>
    <mergeCell ref="A268:A271"/>
    <mergeCell ref="B268:B271"/>
    <mergeCell ref="G268:G271"/>
    <mergeCell ref="H268:H271"/>
    <mergeCell ref="A256:A259"/>
    <mergeCell ref="B256:B259"/>
    <mergeCell ref="G256:G259"/>
    <mergeCell ref="H256:H259"/>
    <mergeCell ref="G252:G255"/>
    <mergeCell ref="H252:H255"/>
    <mergeCell ref="A248:B248"/>
    <mergeCell ref="C248:H248"/>
    <mergeCell ref="A200:A203"/>
    <mergeCell ref="B200:B203"/>
    <mergeCell ref="G200:G203"/>
    <mergeCell ref="H200:H203"/>
    <mergeCell ref="A196:A199"/>
    <mergeCell ref="B196:B199"/>
    <mergeCell ref="G196:G199"/>
    <mergeCell ref="H196:H199"/>
    <mergeCell ref="G184:G187"/>
    <mergeCell ref="H184:H187"/>
    <mergeCell ref="A188:A191"/>
    <mergeCell ref="B188:B191"/>
    <mergeCell ref="G188:G191"/>
    <mergeCell ref="H188:H191"/>
    <mergeCell ref="A180:A183"/>
    <mergeCell ref="B180:B183"/>
    <mergeCell ref="G180:G183"/>
    <mergeCell ref="H180:H183"/>
    <mergeCell ref="A1:H1"/>
    <mergeCell ref="A2:H2"/>
    <mergeCell ref="C108:H108"/>
    <mergeCell ref="C4:H4"/>
    <mergeCell ref="A108:B108"/>
    <mergeCell ref="A40:B40"/>
    <mergeCell ref="A44:A47"/>
    <mergeCell ref="B44:B47"/>
    <mergeCell ref="G44:G47"/>
    <mergeCell ref="H44:H47"/>
    <mergeCell ref="A172:A175"/>
    <mergeCell ref="A3:H3"/>
    <mergeCell ref="C40:H40"/>
    <mergeCell ref="B148:B151"/>
    <mergeCell ref="B172:B175"/>
    <mergeCell ref="G172:G175"/>
    <mergeCell ref="H172:H175"/>
    <mergeCell ref="A152:B152"/>
    <mergeCell ref="A4:B4"/>
    <mergeCell ref="C152:H152"/>
    <mergeCell ref="H164:H167"/>
    <mergeCell ref="A168:A171"/>
    <mergeCell ref="B168:B171"/>
    <mergeCell ref="G168:G171"/>
    <mergeCell ref="H168:H171"/>
    <mergeCell ref="A144:A147"/>
    <mergeCell ref="B144:B147"/>
    <mergeCell ref="G144:G147"/>
    <mergeCell ref="A164:A167"/>
    <mergeCell ref="B164:B167"/>
    <mergeCell ref="G164:G167"/>
    <mergeCell ref="G148:G151"/>
    <mergeCell ref="A140:A143"/>
    <mergeCell ref="B140:B143"/>
    <mergeCell ref="G140:G143"/>
    <mergeCell ref="H140:H143"/>
    <mergeCell ref="A132:A135"/>
    <mergeCell ref="B132:B135"/>
    <mergeCell ref="G132:G135"/>
    <mergeCell ref="A136:A139"/>
    <mergeCell ref="B136:B139"/>
    <mergeCell ref="G136:G139"/>
    <mergeCell ref="A128:A131"/>
    <mergeCell ref="B128:B131"/>
    <mergeCell ref="G128:G131"/>
    <mergeCell ref="H128:H131"/>
    <mergeCell ref="A124:A127"/>
    <mergeCell ref="B124:B127"/>
    <mergeCell ref="G124:G127"/>
    <mergeCell ref="H124:H127"/>
    <mergeCell ref="A120:A123"/>
    <mergeCell ref="B120:B123"/>
    <mergeCell ref="G120:G123"/>
    <mergeCell ref="H120:H123"/>
    <mergeCell ref="A328:A331"/>
    <mergeCell ref="B328:B331"/>
    <mergeCell ref="G328:G331"/>
    <mergeCell ref="H328:H331"/>
    <mergeCell ref="A324:A327"/>
    <mergeCell ref="B324:B327"/>
    <mergeCell ref="G324:G327"/>
    <mergeCell ref="H324:H327"/>
    <mergeCell ref="H332:H335"/>
    <mergeCell ref="A336:A339"/>
    <mergeCell ref="B336:B339"/>
    <mergeCell ref="G336:G339"/>
    <mergeCell ref="H336:H339"/>
    <mergeCell ref="G112:G115"/>
    <mergeCell ref="H112:H115"/>
    <mergeCell ref="A116:A119"/>
    <mergeCell ref="B116:B119"/>
    <mergeCell ref="G116:G119"/>
    <mergeCell ref="H116:H119"/>
    <mergeCell ref="G160:G163"/>
    <mergeCell ref="H160:H163"/>
    <mergeCell ref="A148:A151"/>
    <mergeCell ref="A340:A343"/>
    <mergeCell ref="B340:B343"/>
    <mergeCell ref="G340:G343"/>
    <mergeCell ref="H340:H343"/>
    <mergeCell ref="A332:A335"/>
    <mergeCell ref="B332:B335"/>
    <mergeCell ref="G332:G335"/>
    <mergeCell ref="H148:H151"/>
    <mergeCell ref="A156:A159"/>
    <mergeCell ref="B156:B159"/>
    <mergeCell ref="G156:G159"/>
    <mergeCell ref="H156:H159"/>
    <mergeCell ref="G212:G215"/>
    <mergeCell ref="H212:H215"/>
    <mergeCell ref="A216:A219"/>
    <mergeCell ref="B216:B219"/>
    <mergeCell ref="G216:G219"/>
    <mergeCell ref="H216:H219"/>
    <mergeCell ref="B220:B223"/>
    <mergeCell ref="G220:G223"/>
    <mergeCell ref="H220:H223"/>
    <mergeCell ref="A228:A231"/>
    <mergeCell ref="B228:B231"/>
    <mergeCell ref="G228:G231"/>
    <mergeCell ref="H228:H231"/>
    <mergeCell ref="A224:A227"/>
    <mergeCell ref="B224:B227"/>
    <mergeCell ref="G224:G227"/>
    <mergeCell ref="A236:A239"/>
    <mergeCell ref="B236:B239"/>
    <mergeCell ref="G236:G239"/>
    <mergeCell ref="H236:H239"/>
    <mergeCell ref="A232:A235"/>
    <mergeCell ref="B232:B235"/>
    <mergeCell ref="G232:G235"/>
    <mergeCell ref="H232:H235"/>
    <mergeCell ref="A244:A247"/>
    <mergeCell ref="B244:B247"/>
    <mergeCell ref="G244:G247"/>
    <mergeCell ref="H244:H247"/>
    <mergeCell ref="A240:A243"/>
    <mergeCell ref="B240:B243"/>
    <mergeCell ref="G240:G243"/>
    <mergeCell ref="H240:H243"/>
    <mergeCell ref="A28:A31"/>
    <mergeCell ref="B28:B31"/>
    <mergeCell ref="A8:A11"/>
    <mergeCell ref="B8:B11"/>
    <mergeCell ref="A12:A15"/>
    <mergeCell ref="B12:B15"/>
    <mergeCell ref="A16:A19"/>
    <mergeCell ref="B16:B19"/>
    <mergeCell ref="A20:A23"/>
    <mergeCell ref="B20:B23"/>
    <mergeCell ref="A24:A27"/>
    <mergeCell ref="B24:B27"/>
    <mergeCell ref="A184:A187"/>
    <mergeCell ref="B184:B187"/>
    <mergeCell ref="A32:A35"/>
    <mergeCell ref="B32:B35"/>
    <mergeCell ref="A36:A39"/>
    <mergeCell ref="B36:B39"/>
    <mergeCell ref="A160:A163"/>
    <mergeCell ref="B160:B163"/>
    <mergeCell ref="A112:A115"/>
    <mergeCell ref="B112:B115"/>
    <mergeCell ref="A192:A195"/>
    <mergeCell ref="B192:B195"/>
    <mergeCell ref="G192:G195"/>
    <mergeCell ref="H192:H195"/>
    <mergeCell ref="A176:A179"/>
    <mergeCell ref="B176:B179"/>
    <mergeCell ref="G176:G179"/>
    <mergeCell ref="H176:H17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Лаптев Виктор</cp:lastModifiedBy>
  <cp:lastPrinted>2020-04-14T05:35:59Z</cp:lastPrinted>
  <dcterms:created xsi:type="dcterms:W3CDTF">2014-06-20T10:24:20Z</dcterms:created>
  <dcterms:modified xsi:type="dcterms:W3CDTF">2023-02-08T06:02:01Z</dcterms:modified>
  <cp:category/>
  <cp:version/>
  <cp:contentType/>
  <cp:contentStatus/>
</cp:coreProperties>
</file>